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 tabRatio="892" firstSheet="3" activeTab="16"/>
  </bookViews>
  <sheets>
    <sheet name="封面" sheetId="1" r:id="rId1"/>
    <sheet name="1-1全辖" sheetId="2" r:id="rId2"/>
    <sheet name="1-2全辖" sheetId="3" r:id="rId3"/>
    <sheet name="1-3市本级" sheetId="4" r:id="rId4"/>
    <sheet name="1-4市本级" sheetId="5" r:id="rId5"/>
    <sheet name="1-5市本级经济分类" sheetId="6" r:id="rId6"/>
    <sheet name="1-6税收返还" sheetId="7" r:id="rId7"/>
    <sheet name="1-7转移支付分项目" sheetId="8" r:id="rId8"/>
    <sheet name="1-8转移支付分地区" sheetId="9" r:id="rId9"/>
    <sheet name="1-9一般债务余额" sheetId="10" r:id="rId10"/>
    <sheet name="1-10一般债务分地区" sheetId="25" r:id="rId11"/>
    <sheet name="2-1全辖基金" sheetId="11" r:id="rId12"/>
    <sheet name="2-2全辖基金" sheetId="12" r:id="rId13"/>
    <sheet name="2-3市本级基金" sheetId="13" r:id="rId14"/>
    <sheet name="2-4市本级基金" sheetId="14" r:id="rId15"/>
    <sheet name="2-5转移支付分项目" sheetId="15" r:id="rId16"/>
    <sheet name="2-6转移支付分地区" sheetId="16" r:id="rId17"/>
    <sheet name="2-7专项债务" sheetId="17" r:id="rId18"/>
    <sheet name="2-8专项债务分地区" sheetId="26" r:id="rId19"/>
    <sheet name="3-1国有资本" sheetId="18" r:id="rId20"/>
    <sheet name="3-2国有资本" sheetId="19" r:id="rId21"/>
    <sheet name="3-3国有资本经营本级" sheetId="27" r:id="rId22"/>
    <sheet name="3-4国有资本经营分地区" sheetId="28" r:id="rId23"/>
    <sheet name="4-1社保基金收" sheetId="20" r:id="rId24"/>
    <sheet name="4-2社保基金支" sheetId="21" r:id="rId25"/>
    <sheet name="三公" sheetId="22" r:id="rId26"/>
    <sheet name="绩效" sheetId="23" r:id="rId27"/>
    <sheet name="转移支付说明" sheetId="29" r:id="rId28"/>
    <sheet name="债务情况说明" sheetId="30" r:id="rId29"/>
  </sheets>
  <definedNames>
    <definedName name="_xlnm._FilterDatabase" localSheetId="2" hidden="1">'1-2全辖'!$A$5:$V$5</definedName>
    <definedName name="_xlnm._FilterDatabase" localSheetId="4" hidden="1">'1-4市本级'!#REF!</definedName>
    <definedName name="_xlnm._FilterDatabase" localSheetId="5" hidden="1">'1-5市本级经济分类'!#REF!</definedName>
    <definedName name="_xlnm._FilterDatabase" localSheetId="11" hidden="1">'2-1全辖基金'!#REF!</definedName>
    <definedName name="_xlnm._FilterDatabase" localSheetId="12" hidden="1">'2-2全辖基金'!#REF!</definedName>
    <definedName name="_xlnm.Print_Titles" localSheetId="2">'1-2全辖'!$1:$4</definedName>
    <definedName name="_xlnm.Print_Titles" localSheetId="4">'1-4市本级'!$1:$4</definedName>
    <definedName name="_xlnm.Print_Titles" localSheetId="7">'1-7转移支付分项目'!$1:$4</definedName>
    <definedName name="_xlnm.Print_Titles" localSheetId="12">'2-2全辖基金'!$1:$4</definedName>
    <definedName name="_xlnm.Print_Titles" localSheetId="14">'2-4市本级基金'!$1:$4</definedName>
  </definedNames>
  <calcPr calcId="124519"/>
</workbook>
</file>

<file path=xl/calcChain.xml><?xml version="1.0" encoding="utf-8"?>
<calcChain xmlns="http://schemas.openxmlformats.org/spreadsheetml/2006/main">
  <c r="E11" i="22"/>
  <c r="D11"/>
  <c r="E10"/>
  <c r="D10"/>
  <c r="E9"/>
  <c r="D9"/>
  <c r="E8"/>
  <c r="D8"/>
  <c r="E7"/>
  <c r="D7"/>
  <c r="E6"/>
  <c r="D6"/>
  <c r="E11" i="21" l="1"/>
  <c r="E10"/>
  <c r="D9"/>
  <c r="D5" s="1"/>
  <c r="C9"/>
  <c r="E9" s="1"/>
  <c r="B9"/>
  <c r="E8"/>
  <c r="E7"/>
  <c r="E6"/>
  <c r="D6"/>
  <c r="C6"/>
  <c r="B6"/>
  <c r="B5" s="1"/>
  <c r="E15" i="20"/>
  <c r="E14"/>
  <c r="E13"/>
  <c r="E12"/>
  <c r="D11"/>
  <c r="C11"/>
  <c r="E11" s="1"/>
  <c r="B11"/>
  <c r="E10"/>
  <c r="E9"/>
  <c r="E8"/>
  <c r="E7"/>
  <c r="D6"/>
  <c r="D5" s="1"/>
  <c r="C6"/>
  <c r="E6" s="1"/>
  <c r="B6"/>
  <c r="B5" s="1"/>
  <c r="B5" i="16"/>
  <c r="B5" i="15"/>
  <c r="F6" i="12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5"/>
  <c r="E8"/>
  <c r="E9"/>
  <c r="E10"/>
  <c r="E11"/>
  <c r="E14"/>
  <c r="E16"/>
  <c r="E17"/>
  <c r="E18"/>
  <c r="E19"/>
  <c r="E20"/>
  <c r="E21"/>
  <c r="E22"/>
  <c r="E24"/>
  <c r="E26"/>
  <c r="E28"/>
  <c r="E29"/>
  <c r="E30"/>
  <c r="E31"/>
  <c r="E32"/>
  <c r="E33"/>
  <c r="E34"/>
  <c r="E37"/>
  <c r="E40"/>
  <c r="C39"/>
  <c r="E39" s="1"/>
  <c r="B39"/>
  <c r="B38" s="1"/>
  <c r="C36"/>
  <c r="C35" s="1"/>
  <c r="E35" s="1"/>
  <c r="B36"/>
  <c r="B35" s="1"/>
  <c r="C29"/>
  <c r="B29"/>
  <c r="B27" s="1"/>
  <c r="C27"/>
  <c r="E27" s="1"/>
  <c r="C25"/>
  <c r="E25" s="1"/>
  <c r="B25"/>
  <c r="C23"/>
  <c r="E23" s="1"/>
  <c r="B23"/>
  <c r="C19"/>
  <c r="B19"/>
  <c r="C13"/>
  <c r="C12" s="1"/>
  <c r="E12" s="1"/>
  <c r="B13"/>
  <c r="C10"/>
  <c r="B10"/>
  <c r="C7"/>
  <c r="E7" s="1"/>
  <c r="B7"/>
  <c r="C5" i="21" l="1"/>
  <c r="E5" s="1"/>
  <c r="C5" i="20"/>
  <c r="E5" s="1"/>
  <c r="B12" i="12"/>
  <c r="C6"/>
  <c r="E6" s="1"/>
  <c r="C38"/>
  <c r="E38" s="1"/>
  <c r="E36"/>
  <c r="B6"/>
  <c r="B5" s="1"/>
  <c r="E13"/>
  <c r="C5" l="1"/>
  <c r="E5" s="1"/>
  <c r="F6" i="14" l="1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5"/>
  <c r="K5"/>
  <c r="K12"/>
  <c r="K38"/>
  <c r="K37" s="1"/>
  <c r="K35"/>
  <c r="K34" s="1"/>
  <c r="K28"/>
  <c r="K26" s="1"/>
  <c r="K24"/>
  <c r="K22"/>
  <c r="K18"/>
  <c r="K13"/>
  <c r="K10"/>
  <c r="K7"/>
  <c r="E11" i="13"/>
  <c r="F10"/>
  <c r="E10"/>
  <c r="F9"/>
  <c r="E9"/>
  <c r="F8"/>
  <c r="E8"/>
  <c r="F7"/>
  <c r="E7"/>
  <c r="F6"/>
  <c r="E6"/>
  <c r="H5"/>
  <c r="E5"/>
  <c r="D5"/>
  <c r="C5"/>
  <c r="B5"/>
  <c r="E8" i="14"/>
  <c r="E9"/>
  <c r="E11"/>
  <c r="E14"/>
  <c r="E15"/>
  <c r="E16"/>
  <c r="E17"/>
  <c r="E19"/>
  <c r="E20"/>
  <c r="E21"/>
  <c r="E23"/>
  <c r="E25"/>
  <c r="E27"/>
  <c r="E29"/>
  <c r="E30"/>
  <c r="E31"/>
  <c r="E32"/>
  <c r="E33"/>
  <c r="E36"/>
  <c r="E39"/>
  <c r="D38"/>
  <c r="D37" s="1"/>
  <c r="C38"/>
  <c r="C37" s="1"/>
  <c r="B38"/>
  <c r="B37" s="1"/>
  <c r="D35"/>
  <c r="D34" s="1"/>
  <c r="C35"/>
  <c r="B35"/>
  <c r="B34" s="1"/>
  <c r="D28"/>
  <c r="D26" s="1"/>
  <c r="C28"/>
  <c r="C26" s="1"/>
  <c r="B28"/>
  <c r="B26" s="1"/>
  <c r="D24"/>
  <c r="C24"/>
  <c r="B24"/>
  <c r="D22"/>
  <c r="C22"/>
  <c r="B22"/>
  <c r="D18"/>
  <c r="C18"/>
  <c r="B18"/>
  <c r="D13"/>
  <c r="C13"/>
  <c r="B13"/>
  <c r="D10"/>
  <c r="C10"/>
  <c r="B10"/>
  <c r="D7"/>
  <c r="C7"/>
  <c r="B7"/>
  <c r="F6" i="11"/>
  <c r="F7"/>
  <c r="F8"/>
  <c r="F9"/>
  <c r="F10"/>
  <c r="F5"/>
  <c r="H5"/>
  <c r="E22" i="14" l="1"/>
  <c r="D6"/>
  <c r="E7"/>
  <c r="E24"/>
  <c r="B12"/>
  <c r="E38"/>
  <c r="E28"/>
  <c r="E10"/>
  <c r="E18"/>
  <c r="E35"/>
  <c r="E13"/>
  <c r="E26"/>
  <c r="E37"/>
  <c r="C6"/>
  <c r="D12"/>
  <c r="C34"/>
  <c r="E34" s="1"/>
  <c r="B6"/>
  <c r="K6"/>
  <c r="F5" i="13"/>
  <c r="C12" i="14"/>
  <c r="B5" l="1"/>
  <c r="D5"/>
  <c r="E12"/>
  <c r="E6"/>
  <c r="C5"/>
  <c r="E5" l="1"/>
  <c r="E6" i="11" l="1"/>
  <c r="E7"/>
  <c r="E8"/>
  <c r="E9"/>
  <c r="E10"/>
  <c r="E5"/>
  <c r="E11"/>
  <c r="D5"/>
  <c r="C5"/>
  <c r="B5"/>
  <c r="B31" i="9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 s="1"/>
  <c r="D5"/>
  <c r="C5"/>
  <c r="B12" i="8"/>
  <c r="B6"/>
  <c r="D40" i="6"/>
  <c r="C40"/>
  <c r="B40"/>
  <c r="D34"/>
  <c r="C34"/>
  <c r="B34"/>
  <c r="D32"/>
  <c r="C32"/>
  <c r="B32"/>
  <c r="D30"/>
  <c r="C30"/>
  <c r="B30"/>
  <c r="D27"/>
  <c r="C27"/>
  <c r="B27"/>
  <c r="D23"/>
  <c r="C23"/>
  <c r="B23"/>
  <c r="B6" s="1"/>
  <c r="B5" s="1"/>
  <c r="D12"/>
  <c r="C12"/>
  <c r="B12"/>
  <c r="D7"/>
  <c r="D6" s="1"/>
  <c r="D5" s="1"/>
  <c r="C7"/>
  <c r="B7"/>
  <c r="C6"/>
  <c r="C5" s="1"/>
  <c r="F438" i="5"/>
  <c r="F437"/>
  <c r="F436"/>
  <c r="F435"/>
  <c r="F434"/>
  <c r="F433"/>
  <c r="F432"/>
  <c r="F431"/>
  <c r="F430"/>
  <c r="F429"/>
  <c r="F428"/>
  <c r="F427"/>
  <c r="F426"/>
  <c r="F425"/>
  <c r="F424"/>
  <c r="F423"/>
  <c r="F422"/>
  <c r="F421"/>
  <c r="F420"/>
  <c r="F419"/>
  <c r="F418"/>
  <c r="F417"/>
  <c r="F416"/>
  <c r="F415"/>
  <c r="F414"/>
  <c r="F413"/>
  <c r="F412"/>
  <c r="F411"/>
  <c r="F410"/>
  <c r="F409"/>
  <c r="F408"/>
  <c r="F407"/>
  <c r="F406"/>
  <c r="F405"/>
  <c r="F404"/>
  <c r="F403"/>
  <c r="F402"/>
  <c r="F401"/>
  <c r="F400"/>
  <c r="F399"/>
  <c r="F398"/>
  <c r="F397"/>
  <c r="F396"/>
  <c r="F395"/>
  <c r="F394"/>
  <c r="F393"/>
  <c r="F392"/>
  <c r="F391"/>
  <c r="F390"/>
  <c r="F389"/>
  <c r="F388"/>
  <c r="F387"/>
  <c r="F386"/>
  <c r="F385"/>
  <c r="F384"/>
  <c r="F383"/>
  <c r="F382"/>
  <c r="F381"/>
  <c r="F380"/>
  <c r="F379"/>
  <c r="F378"/>
  <c r="F377"/>
  <c r="F376"/>
  <c r="F375"/>
  <c r="F374"/>
  <c r="F373"/>
  <c r="F372"/>
  <c r="F371"/>
  <c r="F370"/>
  <c r="F369"/>
  <c r="F368"/>
  <c r="F367"/>
  <c r="F366"/>
  <c r="F365"/>
  <c r="F364"/>
  <c r="F363"/>
  <c r="F362"/>
  <c r="F361"/>
  <c r="F360"/>
  <c r="F359"/>
  <c r="F358"/>
  <c r="F357"/>
  <c r="F356"/>
  <c r="F355"/>
  <c r="F354"/>
  <c r="F353"/>
  <c r="F352"/>
  <c r="F351"/>
  <c r="F350"/>
  <c r="F349"/>
  <c r="F348"/>
  <c r="F347"/>
  <c r="F346"/>
  <c r="F345"/>
  <c r="F344"/>
  <c r="F343"/>
  <c r="F342"/>
  <c r="F341"/>
  <c r="F340"/>
  <c r="F339"/>
  <c r="F338"/>
  <c r="F337"/>
  <c r="F336"/>
  <c r="F335"/>
  <c r="F334"/>
  <c r="F333"/>
  <c r="F332"/>
  <c r="F331"/>
  <c r="F330"/>
  <c r="F329"/>
  <c r="F328"/>
  <c r="F327"/>
  <c r="F326"/>
  <c r="F325"/>
  <c r="F324"/>
  <c r="F323"/>
  <c r="F322"/>
  <c r="F321"/>
  <c r="F320"/>
  <c r="F319"/>
  <c r="F318"/>
  <c r="F317"/>
  <c r="F316"/>
  <c r="F315"/>
  <c r="F314"/>
  <c r="F313"/>
  <c r="F312"/>
  <c r="F311"/>
  <c r="F310"/>
  <c r="F309"/>
  <c r="F308"/>
  <c r="F307"/>
  <c r="F306"/>
  <c r="F305"/>
  <c r="F304"/>
  <c r="F303"/>
  <c r="F302"/>
  <c r="F301"/>
  <c r="F300"/>
  <c r="F299"/>
  <c r="F298"/>
  <c r="F297"/>
  <c r="F296"/>
  <c r="F295"/>
  <c r="F294"/>
  <c r="F293"/>
  <c r="F292"/>
  <c r="F291"/>
  <c r="F290"/>
  <c r="F289"/>
  <c r="F288"/>
  <c r="F287"/>
  <c r="F286"/>
  <c r="F285"/>
  <c r="F284"/>
  <c r="F283"/>
  <c r="F282"/>
  <c r="F281"/>
  <c r="F280"/>
  <c r="F279"/>
  <c r="F278"/>
  <c r="F277"/>
  <c r="F276"/>
  <c r="F275"/>
  <c r="F274"/>
  <c r="F273"/>
  <c r="F272"/>
  <c r="F271"/>
  <c r="F270"/>
  <c r="F269"/>
  <c r="F268"/>
  <c r="F267"/>
  <c r="F266"/>
  <c r="F265"/>
  <c r="F264"/>
  <c r="F263"/>
  <c r="F262"/>
  <c r="F261"/>
  <c r="F260"/>
  <c r="F259"/>
  <c r="F258"/>
  <c r="F257"/>
  <c r="F256"/>
  <c r="F255"/>
  <c r="F254"/>
  <c r="F253"/>
  <c r="F252"/>
  <c r="F251"/>
  <c r="F250"/>
  <c r="F249"/>
  <c r="F248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E438"/>
  <c r="E437"/>
  <c r="E435"/>
  <c r="E433"/>
  <c r="E430"/>
  <c r="E429"/>
  <c r="E428"/>
  <c r="E427"/>
  <c r="E426"/>
  <c r="E425"/>
  <c r="E423"/>
  <c r="E422"/>
  <c r="E421"/>
  <c r="E418"/>
  <c r="E417"/>
  <c r="E416"/>
  <c r="E415"/>
  <c r="E414"/>
  <c r="E411"/>
  <c r="E410"/>
  <c r="E409"/>
  <c r="E407"/>
  <c r="E406"/>
  <c r="E403"/>
  <c r="E401"/>
  <c r="E400"/>
  <c r="E398"/>
  <c r="E397"/>
  <c r="E396"/>
  <c r="E395"/>
  <c r="E394"/>
  <c r="E391"/>
  <c r="E389"/>
  <c r="E388"/>
  <c r="E385"/>
  <c r="E384"/>
  <c r="E383"/>
  <c r="E380"/>
  <c r="E379"/>
  <c r="E378"/>
  <c r="E377"/>
  <c r="E376"/>
  <c r="E374"/>
  <c r="E372"/>
  <c r="E371"/>
  <c r="E370"/>
  <c r="E369"/>
  <c r="E366"/>
  <c r="E365"/>
  <c r="E364"/>
  <c r="E362"/>
  <c r="E361"/>
  <c r="E359"/>
  <c r="E358"/>
  <c r="E357"/>
  <c r="E356"/>
  <c r="E355"/>
  <c r="E354"/>
  <c r="E353"/>
  <c r="E351"/>
  <c r="E350"/>
  <c r="E349"/>
  <c r="E348"/>
  <c r="E347"/>
  <c r="E346"/>
  <c r="E345"/>
  <c r="E344"/>
  <c r="E343"/>
  <c r="E342"/>
  <c r="E341"/>
  <c r="E340"/>
  <c r="E339"/>
  <c r="E338"/>
  <c r="E337"/>
  <c r="E336"/>
  <c r="E335"/>
  <c r="E334"/>
  <c r="E333"/>
  <c r="E332"/>
  <c r="E331"/>
  <c r="E330"/>
  <c r="E329"/>
  <c r="E327"/>
  <c r="E326"/>
  <c r="E325"/>
  <c r="E324"/>
  <c r="E323"/>
  <c r="E322"/>
  <c r="E321"/>
  <c r="E320"/>
  <c r="E319"/>
  <c r="E318"/>
  <c r="E317"/>
  <c r="E316"/>
  <c r="E315"/>
  <c r="E314"/>
  <c r="E313"/>
  <c r="E312"/>
  <c r="E311"/>
  <c r="E310"/>
  <c r="E309"/>
  <c r="E308"/>
  <c r="E307"/>
  <c r="E306"/>
  <c r="E303"/>
  <c r="E302"/>
  <c r="E301"/>
  <c r="E300"/>
  <c r="E298"/>
  <c r="E297"/>
  <c r="E296"/>
  <c r="E295"/>
  <c r="E294"/>
  <c r="E291"/>
  <c r="E290"/>
  <c r="E289"/>
  <c r="E288"/>
  <c r="E286"/>
  <c r="E284"/>
  <c r="E282"/>
  <c r="E281"/>
  <c r="E280"/>
  <c r="E279"/>
  <c r="E277"/>
  <c r="E275"/>
  <c r="E274"/>
  <c r="E271"/>
  <c r="E269"/>
  <c r="E268"/>
  <c r="E266"/>
  <c r="E264"/>
  <c r="E262"/>
  <c r="E260"/>
  <c r="E259"/>
  <c r="E258"/>
  <c r="E257"/>
  <c r="E255"/>
  <c r="E254"/>
  <c r="E252"/>
  <c r="E250"/>
  <c r="E249"/>
  <c r="E248"/>
  <c r="E247"/>
  <c r="E246"/>
  <c r="E244"/>
  <c r="E243"/>
  <c r="E242"/>
  <c r="E241"/>
  <c r="E240"/>
  <c r="E238"/>
  <c r="E237"/>
  <c r="E236"/>
  <c r="E233"/>
  <c r="E232"/>
  <c r="E231"/>
  <c r="E230"/>
  <c r="E229"/>
  <c r="E227"/>
  <c r="E226"/>
  <c r="E225"/>
  <c r="E223"/>
  <c r="E222"/>
  <c r="E220"/>
  <c r="E219"/>
  <c r="E217"/>
  <c r="E216"/>
  <c r="E214"/>
  <c r="E213"/>
  <c r="E212"/>
  <c r="E211"/>
  <c r="E209"/>
  <c r="E208"/>
  <c r="E207"/>
  <c r="E205"/>
  <c r="E204"/>
  <c r="E203"/>
  <c r="E201"/>
  <c r="E200"/>
  <c r="E199"/>
  <c r="E198"/>
  <c r="E197"/>
  <c r="E196"/>
  <c r="E195"/>
  <c r="E194"/>
  <c r="E193"/>
  <c r="E192"/>
  <c r="E190"/>
  <c r="E189"/>
  <c r="E188"/>
  <c r="E187"/>
  <c r="E186"/>
  <c r="E185"/>
  <c r="E184"/>
  <c r="E182"/>
  <c r="E181"/>
  <c r="E180"/>
  <c r="E179"/>
  <c r="E178"/>
  <c r="E176"/>
  <c r="E175"/>
  <c r="E174"/>
  <c r="E173"/>
  <c r="E172"/>
  <c r="E171"/>
  <c r="E170"/>
  <c r="E168"/>
  <c r="E166"/>
  <c r="E165"/>
  <c r="E163"/>
  <c r="E162"/>
  <c r="E161"/>
  <c r="E159"/>
  <c r="E158"/>
  <c r="E156"/>
  <c r="E155"/>
  <c r="E153"/>
  <c r="E152"/>
  <c r="E151"/>
  <c r="E150"/>
  <c r="E149"/>
  <c r="E148"/>
  <c r="E147"/>
  <c r="E146"/>
  <c r="E143"/>
  <c r="E141"/>
  <c r="E140"/>
  <c r="E138"/>
  <c r="E137"/>
  <c r="E136"/>
  <c r="E134"/>
  <c r="E133"/>
  <c r="E132"/>
  <c r="E130"/>
  <c r="E129"/>
  <c r="E127"/>
  <c r="E125"/>
  <c r="E124"/>
  <c r="E123"/>
  <c r="E122"/>
  <c r="E121"/>
  <c r="E120"/>
  <c r="E118"/>
  <c r="E117"/>
  <c r="E116"/>
  <c r="E115"/>
  <c r="E114"/>
  <c r="E112"/>
  <c r="E111"/>
  <c r="E108"/>
  <c r="E107"/>
  <c r="E106"/>
  <c r="E104"/>
  <c r="E103"/>
  <c r="E101"/>
  <c r="E100"/>
  <c r="E98"/>
  <c r="E97"/>
  <c r="E96"/>
  <c r="E94"/>
  <c r="E93"/>
  <c r="E91"/>
  <c r="E90"/>
  <c r="E89"/>
  <c r="E88"/>
  <c r="E87"/>
  <c r="E86"/>
  <c r="E85"/>
  <c r="E83"/>
  <c r="E82"/>
  <c r="E80"/>
  <c r="E79"/>
  <c r="E77"/>
  <c r="E76"/>
  <c r="E75"/>
  <c r="E74"/>
  <c r="E73"/>
  <c r="E72"/>
  <c r="E70"/>
  <c r="E69"/>
  <c r="E68"/>
  <c r="E66"/>
  <c r="E65"/>
  <c r="E64"/>
  <c r="E62"/>
  <c r="E61"/>
  <c r="E59"/>
  <c r="E58"/>
  <c r="E56"/>
  <c r="E54"/>
  <c r="E53"/>
  <c r="E52"/>
  <c r="E51"/>
  <c r="E50"/>
  <c r="E49"/>
  <c r="E47"/>
  <c r="E46"/>
  <c r="E44"/>
  <c r="E43"/>
  <c r="E42"/>
  <c r="E40"/>
  <c r="E39"/>
  <c r="E37"/>
  <c r="E36"/>
  <c r="E35"/>
  <c r="E34"/>
  <c r="E33"/>
  <c r="E32"/>
  <c r="E31"/>
  <c r="E29"/>
  <c r="E28"/>
  <c r="E27"/>
  <c r="E26"/>
  <c r="E24"/>
  <c r="E23"/>
  <c r="E22"/>
  <c r="E20"/>
  <c r="E19"/>
  <c r="E18"/>
  <c r="E17"/>
  <c r="E16"/>
  <c r="E15"/>
  <c r="E14"/>
  <c r="E13"/>
  <c r="E12"/>
  <c r="E11"/>
  <c r="E9"/>
  <c r="E8"/>
  <c r="F15"/>
  <c r="F14"/>
  <c r="F12"/>
  <c r="F11"/>
  <c r="F9"/>
  <c r="F8"/>
  <c r="D436"/>
  <c r="E436" s="1"/>
  <c r="B436"/>
  <c r="D434"/>
  <c r="B434"/>
  <c r="D432"/>
  <c r="D431" s="1"/>
  <c r="E431" s="1"/>
  <c r="B432"/>
  <c r="B431" s="1"/>
  <c r="D426"/>
  <c r="B426"/>
  <c r="D424"/>
  <c r="E424" s="1"/>
  <c r="B424"/>
  <c r="D420"/>
  <c r="B420"/>
  <c r="D413"/>
  <c r="E413" s="1"/>
  <c r="B413"/>
  <c r="B412" s="1"/>
  <c r="D408"/>
  <c r="E408" s="1"/>
  <c r="B408"/>
  <c r="D405"/>
  <c r="E405" s="1"/>
  <c r="B405"/>
  <c r="D402"/>
  <c r="B402"/>
  <c r="D399"/>
  <c r="E399" s="1"/>
  <c r="B399"/>
  <c r="D393"/>
  <c r="B393"/>
  <c r="D390"/>
  <c r="B390"/>
  <c r="D387"/>
  <c r="B387"/>
  <c r="D382"/>
  <c r="D381" s="1"/>
  <c r="E381" s="1"/>
  <c r="B382"/>
  <c r="B381" s="1"/>
  <c r="D377"/>
  <c r="B377"/>
  <c r="D375"/>
  <c r="E375" s="1"/>
  <c r="B375"/>
  <c r="D373"/>
  <c r="B373"/>
  <c r="D368"/>
  <c r="E368" s="1"/>
  <c r="B368"/>
  <c r="D365"/>
  <c r="B365"/>
  <c r="D363"/>
  <c r="B363"/>
  <c r="D360"/>
  <c r="E360" s="1"/>
  <c r="B360"/>
  <c r="D352"/>
  <c r="E352" s="1"/>
  <c r="B352"/>
  <c r="D339"/>
  <c r="B339"/>
  <c r="D328"/>
  <c r="E328" s="1"/>
  <c r="B328"/>
  <c r="D305"/>
  <c r="B305"/>
  <c r="D299"/>
  <c r="B299"/>
  <c r="D293"/>
  <c r="E293" s="1"/>
  <c r="B293"/>
  <c r="D287"/>
  <c r="E287" s="1"/>
  <c r="B287"/>
  <c r="D285"/>
  <c r="B285"/>
  <c r="D283"/>
  <c r="B283"/>
  <c r="D278"/>
  <c r="B278"/>
  <c r="D276"/>
  <c r="E276" s="1"/>
  <c r="B276"/>
  <c r="D273"/>
  <c r="B273"/>
  <c r="D270"/>
  <c r="B270"/>
  <c r="D267"/>
  <c r="B267"/>
  <c r="D265"/>
  <c r="B265"/>
  <c r="D263"/>
  <c r="E263" s="1"/>
  <c r="B263"/>
  <c r="D261"/>
  <c r="E261" s="1"/>
  <c r="B261"/>
  <c r="D256"/>
  <c r="E256" s="1"/>
  <c r="B256"/>
  <c r="D253"/>
  <c r="E253" s="1"/>
  <c r="B253"/>
  <c r="D251"/>
  <c r="E251" s="1"/>
  <c r="B251"/>
  <c r="D245"/>
  <c r="E245" s="1"/>
  <c r="B245"/>
  <c r="D242"/>
  <c r="B242"/>
  <c r="D239"/>
  <c r="E239" s="1"/>
  <c r="B239"/>
  <c r="D235"/>
  <c r="B235"/>
  <c r="D228"/>
  <c r="E228" s="1"/>
  <c r="B228"/>
  <c r="D226"/>
  <c r="B226"/>
  <c r="D224"/>
  <c r="E224" s="1"/>
  <c r="B224"/>
  <c r="D221"/>
  <c r="B221"/>
  <c r="D218"/>
  <c r="B218"/>
  <c r="D215"/>
  <c r="E215" s="1"/>
  <c r="B215"/>
  <c r="D210"/>
  <c r="B210"/>
  <c r="D206"/>
  <c r="B206"/>
  <c r="D202"/>
  <c r="B202"/>
  <c r="D197"/>
  <c r="B197"/>
  <c r="D191"/>
  <c r="E191" s="1"/>
  <c r="B191"/>
  <c r="D183"/>
  <c r="E183" s="1"/>
  <c r="B183"/>
  <c r="D177"/>
  <c r="B177"/>
  <c r="D170"/>
  <c r="B170"/>
  <c r="D167"/>
  <c r="E167" s="1"/>
  <c r="B167"/>
  <c r="D164"/>
  <c r="B164"/>
  <c r="D160"/>
  <c r="E160" s="1"/>
  <c r="B160"/>
  <c r="D157"/>
  <c r="B157"/>
  <c r="D154"/>
  <c r="B154"/>
  <c r="D145"/>
  <c r="B145"/>
  <c r="D142"/>
  <c r="B142"/>
  <c r="D139"/>
  <c r="B139"/>
  <c r="D131"/>
  <c r="B131"/>
  <c r="D128"/>
  <c r="E128" s="1"/>
  <c r="B128"/>
  <c r="D126"/>
  <c r="B126"/>
  <c r="D123"/>
  <c r="B123"/>
  <c r="D119"/>
  <c r="E119" s="1"/>
  <c r="B119"/>
  <c r="D113"/>
  <c r="B113"/>
  <c r="D110"/>
  <c r="B110"/>
  <c r="D105"/>
  <c r="B105"/>
  <c r="D102"/>
  <c r="B102"/>
  <c r="D99"/>
  <c r="E99" s="1"/>
  <c r="B99"/>
  <c r="D95"/>
  <c r="E95" s="1"/>
  <c r="B95"/>
  <c r="D93"/>
  <c r="B93"/>
  <c r="D90"/>
  <c r="B90"/>
  <c r="D84"/>
  <c r="B84"/>
  <c r="D81"/>
  <c r="B81"/>
  <c r="D78"/>
  <c r="B78"/>
  <c r="D75"/>
  <c r="B75"/>
  <c r="D71"/>
  <c r="E71" s="1"/>
  <c r="B71"/>
  <c r="D67"/>
  <c r="B67"/>
  <c r="D63"/>
  <c r="E63" s="1"/>
  <c r="B63"/>
  <c r="D60"/>
  <c r="E60" s="1"/>
  <c r="B60"/>
  <c r="D57"/>
  <c r="B57"/>
  <c r="D55"/>
  <c r="E55" s="1"/>
  <c r="B55"/>
  <c r="D48"/>
  <c r="E48" s="1"/>
  <c r="B48"/>
  <c r="D45"/>
  <c r="E45" s="1"/>
  <c r="B45"/>
  <c r="D41"/>
  <c r="B41"/>
  <c r="D38"/>
  <c r="B38"/>
  <c r="D34"/>
  <c r="B34"/>
  <c r="D30"/>
  <c r="B30"/>
  <c r="D25"/>
  <c r="B25"/>
  <c r="D21"/>
  <c r="E21" s="1"/>
  <c r="B21"/>
  <c r="D13"/>
  <c r="F13" s="1"/>
  <c r="B13"/>
  <c r="D10"/>
  <c r="F10" s="1"/>
  <c r="B10"/>
  <c r="D7"/>
  <c r="E7" s="1"/>
  <c r="B7"/>
  <c r="Q415" i="3"/>
  <c r="F415" s="1"/>
  <c r="Q389"/>
  <c r="F389" s="1"/>
  <c r="Q301"/>
  <c r="Q291"/>
  <c r="F291" s="1"/>
  <c r="Q272"/>
  <c r="Q6"/>
  <c r="F6" s="1"/>
  <c r="D5"/>
  <c r="F5" s="1"/>
  <c r="B5"/>
  <c r="F441"/>
  <c r="F440"/>
  <c r="F439"/>
  <c r="F438"/>
  <c r="F437"/>
  <c r="F436"/>
  <c r="F435"/>
  <c r="F434"/>
  <c r="F433"/>
  <c r="F432"/>
  <c r="F431"/>
  <c r="F430"/>
  <c r="F429"/>
  <c r="F428"/>
  <c r="F427"/>
  <c r="F426"/>
  <c r="F425"/>
  <c r="F424"/>
  <c r="F423"/>
  <c r="F422"/>
  <c r="F421"/>
  <c r="F420"/>
  <c r="F419"/>
  <c r="F418"/>
  <c r="F417"/>
  <c r="F416"/>
  <c r="F414"/>
  <c r="F413"/>
  <c r="F412"/>
  <c r="F411"/>
  <c r="F410"/>
  <c r="F409"/>
  <c r="F408"/>
  <c r="F407"/>
  <c r="F406"/>
  <c r="F405"/>
  <c r="F404"/>
  <c r="F403"/>
  <c r="F402"/>
  <c r="F401"/>
  <c r="F400"/>
  <c r="F399"/>
  <c r="F398"/>
  <c r="F397"/>
  <c r="F396"/>
  <c r="F395"/>
  <c r="F394"/>
  <c r="F393"/>
  <c r="F392"/>
  <c r="F391"/>
  <c r="F390"/>
  <c r="F388"/>
  <c r="F387"/>
  <c r="F386"/>
  <c r="F385"/>
  <c r="F383"/>
  <c r="F382"/>
  <c r="F381"/>
  <c r="F380"/>
  <c r="F379"/>
  <c r="F378"/>
  <c r="F376"/>
  <c r="F375"/>
  <c r="F374"/>
  <c r="F373"/>
  <c r="F372"/>
  <c r="F371"/>
  <c r="F370"/>
  <c r="F369"/>
  <c r="F368"/>
  <c r="F367"/>
  <c r="F366"/>
  <c r="F365"/>
  <c r="F364"/>
  <c r="F363"/>
  <c r="F361"/>
  <c r="F360"/>
  <c r="F359"/>
  <c r="F358"/>
  <c r="F357"/>
  <c r="F356"/>
  <c r="F355"/>
  <c r="F354"/>
  <c r="F353"/>
  <c r="F352"/>
  <c r="F351"/>
  <c r="F350"/>
  <c r="F349"/>
  <c r="F348"/>
  <c r="F347"/>
  <c r="F346"/>
  <c r="F345"/>
  <c r="F344"/>
  <c r="F343"/>
  <c r="F342"/>
  <c r="F341"/>
  <c r="F340"/>
  <c r="F339"/>
  <c r="F338"/>
  <c r="F337"/>
  <c r="F336"/>
  <c r="F335"/>
  <c r="F334"/>
  <c r="F333"/>
  <c r="F332"/>
  <c r="F331"/>
  <c r="F330"/>
  <c r="F329"/>
  <c r="F328"/>
  <c r="F327"/>
  <c r="F326"/>
  <c r="F325"/>
  <c r="F324"/>
  <c r="F323"/>
  <c r="F322"/>
  <c r="F321"/>
  <c r="F320"/>
  <c r="F319"/>
  <c r="F318"/>
  <c r="F317"/>
  <c r="F316"/>
  <c r="F315"/>
  <c r="F314"/>
  <c r="F313"/>
  <c r="F312"/>
  <c r="F311"/>
  <c r="F310"/>
  <c r="F309"/>
  <c r="F308"/>
  <c r="F307"/>
  <c r="F306"/>
  <c r="F305"/>
  <c r="F304"/>
  <c r="F303"/>
  <c r="F302"/>
  <c r="F300"/>
  <c r="F299"/>
  <c r="F298"/>
  <c r="F297"/>
  <c r="F296"/>
  <c r="F295"/>
  <c r="F294"/>
  <c r="F293"/>
  <c r="F292"/>
  <c r="F290"/>
  <c r="F289"/>
  <c r="F288"/>
  <c r="F287"/>
  <c r="F286"/>
  <c r="F285"/>
  <c r="F284"/>
  <c r="F283"/>
  <c r="F282"/>
  <c r="F281"/>
  <c r="F280"/>
  <c r="F279"/>
  <c r="F278"/>
  <c r="F277"/>
  <c r="F276"/>
  <c r="F275"/>
  <c r="F274"/>
  <c r="F273"/>
  <c r="F271"/>
  <c r="F270"/>
  <c r="F269"/>
  <c r="F268"/>
  <c r="F267"/>
  <c r="F266"/>
  <c r="F265"/>
  <c r="F264"/>
  <c r="F263"/>
  <c r="F262"/>
  <c r="F261"/>
  <c r="F260"/>
  <c r="F259"/>
  <c r="F258"/>
  <c r="F257"/>
  <c r="F256"/>
  <c r="F255"/>
  <c r="F254"/>
  <c r="F253"/>
  <c r="F252"/>
  <c r="F251"/>
  <c r="F250"/>
  <c r="F249"/>
  <c r="F248"/>
  <c r="F247"/>
  <c r="F246"/>
  <c r="F245"/>
  <c r="F244"/>
  <c r="F243"/>
  <c r="F242"/>
  <c r="F241"/>
  <c r="F240"/>
  <c r="F239"/>
  <c r="F238"/>
  <c r="F237"/>
  <c r="F236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0"/>
  <c r="F109"/>
  <c r="F108"/>
  <c r="F107"/>
  <c r="F106"/>
  <c r="F105"/>
  <c r="F104"/>
  <c r="F103"/>
  <c r="F102"/>
  <c r="F101"/>
  <c r="F100"/>
  <c r="F99"/>
  <c r="F98"/>
  <c r="F97"/>
  <c r="F96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E441"/>
  <c r="E440"/>
  <c r="E439"/>
  <c r="E438"/>
  <c r="E437"/>
  <c r="E436"/>
  <c r="E435"/>
  <c r="E434"/>
  <c r="E433"/>
  <c r="E432"/>
  <c r="E431"/>
  <c r="E430"/>
  <c r="E429"/>
  <c r="E428"/>
  <c r="E427"/>
  <c r="E426"/>
  <c r="E425"/>
  <c r="E424"/>
  <c r="E423"/>
  <c r="E422"/>
  <c r="E421"/>
  <c r="E420"/>
  <c r="E419"/>
  <c r="E418"/>
  <c r="E417"/>
  <c r="E416"/>
  <c r="E415"/>
  <c r="E414"/>
  <c r="E413"/>
  <c r="E412"/>
  <c r="E411"/>
  <c r="E410"/>
  <c r="E409"/>
  <c r="E408"/>
  <c r="E407"/>
  <c r="E406"/>
  <c r="E405"/>
  <c r="E404"/>
  <c r="E403"/>
  <c r="E402"/>
  <c r="E401"/>
  <c r="E400"/>
  <c r="E399"/>
  <c r="E398"/>
  <c r="E397"/>
  <c r="E396"/>
  <c r="E395"/>
  <c r="E394"/>
  <c r="E393"/>
  <c r="E392"/>
  <c r="E391"/>
  <c r="E390"/>
  <c r="E389"/>
  <c r="E388"/>
  <c r="E387"/>
  <c r="E386"/>
  <c r="E385"/>
  <c r="E384"/>
  <c r="E383"/>
  <c r="E382"/>
  <c r="E381"/>
  <c r="E380"/>
  <c r="E379"/>
  <c r="E378"/>
  <c r="E377"/>
  <c r="E376"/>
  <c r="E375"/>
  <c r="E374"/>
  <c r="E373"/>
  <c r="E372"/>
  <c r="E371"/>
  <c r="E370"/>
  <c r="E369"/>
  <c r="E368"/>
  <c r="E367"/>
  <c r="E366"/>
  <c r="E365"/>
  <c r="E364"/>
  <c r="E363"/>
  <c r="E362"/>
  <c r="E361"/>
  <c r="E360"/>
  <c r="E359"/>
  <c r="E358"/>
  <c r="E357"/>
  <c r="E356"/>
  <c r="E355"/>
  <c r="E354"/>
  <c r="E353"/>
  <c r="E352"/>
  <c r="E351"/>
  <c r="E350"/>
  <c r="E349"/>
  <c r="E348"/>
  <c r="E347"/>
  <c r="E346"/>
  <c r="E345"/>
  <c r="E344"/>
  <c r="E343"/>
  <c r="E342"/>
  <c r="E341"/>
  <c r="E340"/>
  <c r="E339"/>
  <c r="E338"/>
  <c r="E337"/>
  <c r="E336"/>
  <c r="E335"/>
  <c r="E334"/>
  <c r="E333"/>
  <c r="E332"/>
  <c r="E331"/>
  <c r="E330"/>
  <c r="E329"/>
  <c r="E328"/>
  <c r="E327"/>
  <c r="E326"/>
  <c r="E325"/>
  <c r="E324"/>
  <c r="E323"/>
  <c r="E322"/>
  <c r="E321"/>
  <c r="E320"/>
  <c r="E319"/>
  <c r="E318"/>
  <c r="E317"/>
  <c r="E316"/>
  <c r="E315"/>
  <c r="E314"/>
  <c r="E313"/>
  <c r="E312"/>
  <c r="E311"/>
  <c r="E310"/>
  <c r="E309"/>
  <c r="E308"/>
  <c r="E307"/>
  <c r="E306"/>
  <c r="E305"/>
  <c r="E304"/>
  <c r="E303"/>
  <c r="E302"/>
  <c r="E301"/>
  <c r="E300"/>
  <c r="E299"/>
  <c r="E298"/>
  <c r="E297"/>
  <c r="E296"/>
  <c r="E295"/>
  <c r="E294"/>
  <c r="E293"/>
  <c r="E292"/>
  <c r="E291"/>
  <c r="E290"/>
  <c r="E289"/>
  <c r="E288"/>
  <c r="E287"/>
  <c r="E286"/>
  <c r="E285"/>
  <c r="E284"/>
  <c r="E283"/>
  <c r="E282"/>
  <c r="E281"/>
  <c r="E280"/>
  <c r="E279"/>
  <c r="E278"/>
  <c r="E277"/>
  <c r="E276"/>
  <c r="E275"/>
  <c r="E274"/>
  <c r="E273"/>
  <c r="E272"/>
  <c r="E271"/>
  <c r="E270"/>
  <c r="E269"/>
  <c r="E268"/>
  <c r="E267"/>
  <c r="E266"/>
  <c r="E265"/>
  <c r="E264"/>
  <c r="E263"/>
  <c r="E262"/>
  <c r="E261"/>
  <c r="E260"/>
  <c r="E259"/>
  <c r="E258"/>
  <c r="E257"/>
  <c r="E256"/>
  <c r="E255"/>
  <c r="E254"/>
  <c r="E253"/>
  <c r="E252"/>
  <c r="E251"/>
  <c r="E250"/>
  <c r="E249"/>
  <c r="E248"/>
  <c r="E247"/>
  <c r="E246"/>
  <c r="E245"/>
  <c r="E244"/>
  <c r="E243"/>
  <c r="E242"/>
  <c r="E241"/>
  <c r="E240"/>
  <c r="E239"/>
  <c r="E238"/>
  <c r="E237"/>
  <c r="E236"/>
  <c r="E235"/>
  <c r="E234"/>
  <c r="E233"/>
  <c r="E232"/>
  <c r="E231"/>
  <c r="E230"/>
  <c r="E229"/>
  <c r="E228"/>
  <c r="E227"/>
  <c r="E226"/>
  <c r="E225"/>
  <c r="E224"/>
  <c r="E223"/>
  <c r="E222"/>
  <c r="E221"/>
  <c r="E220"/>
  <c r="E219"/>
  <c r="E218"/>
  <c r="E217"/>
  <c r="E216"/>
  <c r="E215"/>
  <c r="E214"/>
  <c r="E213"/>
  <c r="E212"/>
  <c r="E211"/>
  <c r="E210"/>
  <c r="E209"/>
  <c r="E208"/>
  <c r="E207"/>
  <c r="E206"/>
  <c r="E205"/>
  <c r="E204"/>
  <c r="E203"/>
  <c r="E202"/>
  <c r="E201"/>
  <c r="E200"/>
  <c r="E199"/>
  <c r="E198"/>
  <c r="E197"/>
  <c r="E196"/>
  <c r="E195"/>
  <c r="E194"/>
  <c r="E193"/>
  <c r="E192"/>
  <c r="E191"/>
  <c r="E190"/>
  <c r="E189"/>
  <c r="E188"/>
  <c r="E187"/>
  <c r="E186"/>
  <c r="E185"/>
  <c r="E184"/>
  <c r="E183"/>
  <c r="E182"/>
  <c r="E181"/>
  <c r="E180"/>
  <c r="E179"/>
  <c r="E178"/>
  <c r="E177"/>
  <c r="E176"/>
  <c r="E175"/>
  <c r="E174"/>
  <c r="E173"/>
  <c r="E172"/>
  <c r="E171"/>
  <c r="E170"/>
  <c r="E169"/>
  <c r="E168"/>
  <c r="E167"/>
  <c r="E166"/>
  <c r="E165"/>
  <c r="E164"/>
  <c r="E163"/>
  <c r="E162"/>
  <c r="E161"/>
  <c r="E160"/>
  <c r="E159"/>
  <c r="E158"/>
  <c r="E157"/>
  <c r="E156"/>
  <c r="E155"/>
  <c r="E154"/>
  <c r="E153"/>
  <c r="E152"/>
  <c r="E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Q384"/>
  <c r="F384" s="1"/>
  <c r="Q377"/>
  <c r="F377" s="1"/>
  <c r="Q362"/>
  <c r="F362" s="1"/>
  <c r="F301"/>
  <c r="F272"/>
  <c r="Q235"/>
  <c r="F235" s="1"/>
  <c r="Q166"/>
  <c r="F166" s="1"/>
  <c r="Q144"/>
  <c r="F144" s="1"/>
  <c r="Q111"/>
  <c r="F111" s="1"/>
  <c r="Q95"/>
  <c r="F95" s="1"/>
  <c r="F6" i="2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5"/>
  <c r="M20"/>
  <c r="M6"/>
  <c r="E21"/>
  <c r="E22"/>
  <c r="E23"/>
  <c r="E24"/>
  <c r="E25"/>
  <c r="E26"/>
  <c r="E27"/>
  <c r="C20"/>
  <c r="B5" i="8" l="1"/>
  <c r="E299" i="5"/>
  <c r="E131"/>
  <c r="E390"/>
  <c r="E102"/>
  <c r="E139"/>
  <c r="E157"/>
  <c r="E267"/>
  <c r="E278"/>
  <c r="E30"/>
  <c r="E38"/>
  <c r="E78"/>
  <c r="E126"/>
  <c r="E154"/>
  <c r="E210"/>
  <c r="E283"/>
  <c r="E363"/>
  <c r="E202"/>
  <c r="E218"/>
  <c r="E110"/>
  <c r="E10"/>
  <c r="E67"/>
  <c r="E105"/>
  <c r="E142"/>
  <c r="E270"/>
  <c r="E382"/>
  <c r="E393"/>
  <c r="E206"/>
  <c r="F7"/>
  <c r="E221"/>
  <c r="E285"/>
  <c r="E373"/>
  <c r="E84"/>
  <c r="E164"/>
  <c r="E420"/>
  <c r="E235"/>
  <c r="E387"/>
  <c r="E402"/>
  <c r="E434"/>
  <c r="E41"/>
  <c r="E113"/>
  <c r="E432"/>
  <c r="E25"/>
  <c r="E57"/>
  <c r="E81"/>
  <c r="E145"/>
  <c r="E177"/>
  <c r="E265"/>
  <c r="E273"/>
  <c r="E305"/>
  <c r="D135"/>
  <c r="D404"/>
  <c r="B144"/>
  <c r="B135"/>
  <c r="D92"/>
  <c r="B404"/>
  <c r="D412"/>
  <c r="D419"/>
  <c r="B392"/>
  <c r="D6"/>
  <c r="D234"/>
  <c r="B367"/>
  <c r="B92"/>
  <c r="B169"/>
  <c r="B386"/>
  <c r="D272"/>
  <c r="D292"/>
  <c r="B419"/>
  <c r="B272"/>
  <c r="B292"/>
  <c r="D386"/>
  <c r="D109"/>
  <c r="B234"/>
  <c r="D144"/>
  <c r="D304"/>
  <c r="B109"/>
  <c r="B6"/>
  <c r="B304"/>
  <c r="D392"/>
  <c r="D169"/>
  <c r="D367"/>
  <c r="E5" i="3"/>
  <c r="M5" i="2"/>
  <c r="E386" i="5" l="1"/>
  <c r="E169"/>
  <c r="E109"/>
  <c r="E367"/>
  <c r="E412"/>
  <c r="E144"/>
  <c r="E272"/>
  <c r="E419"/>
  <c r="E304"/>
  <c r="E292"/>
  <c r="E135"/>
  <c r="F6"/>
  <c r="E6"/>
  <c r="E404"/>
  <c r="E234"/>
  <c r="E392"/>
  <c r="E92"/>
  <c r="B5"/>
  <c r="D5"/>
  <c r="F5" l="1"/>
  <c r="E5"/>
  <c r="B6" i="2"/>
  <c r="C6"/>
  <c r="D6"/>
  <c r="E7"/>
  <c r="E8"/>
  <c r="E9"/>
  <c r="E10"/>
  <c r="E11"/>
  <c r="E12"/>
  <c r="E13"/>
  <c r="E14"/>
  <c r="E15"/>
  <c r="E16"/>
  <c r="E17"/>
  <c r="E18"/>
  <c r="E19"/>
  <c r="B20"/>
  <c r="D20"/>
  <c r="E20" s="1"/>
  <c r="F6" i="4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5"/>
  <c r="E8"/>
  <c r="E26"/>
  <c r="E25"/>
  <c r="E24"/>
  <c r="E23"/>
  <c r="E22"/>
  <c r="E21"/>
  <c r="D20"/>
  <c r="C20"/>
  <c r="B20"/>
  <c r="E19"/>
  <c r="E18"/>
  <c r="E17"/>
  <c r="E16"/>
  <c r="E15"/>
  <c r="E14"/>
  <c r="E13"/>
  <c r="E12"/>
  <c r="E11"/>
  <c r="E10"/>
  <c r="E9"/>
  <c r="E7"/>
  <c r="D6"/>
  <c r="D5" s="1"/>
  <c r="C6"/>
  <c r="B6"/>
  <c r="B5" s="1"/>
  <c r="B5" i="2" l="1"/>
  <c r="C5"/>
  <c r="E5" s="1"/>
  <c r="D5"/>
  <c r="E6"/>
  <c r="E6" i="4"/>
  <c r="E20"/>
  <c r="C5"/>
  <c r="E5" s="1"/>
  <c r="H19" l="1"/>
  <c r="H6"/>
  <c r="H5" l="1"/>
  <c r="G6" i="2"/>
</calcChain>
</file>

<file path=xl/sharedStrings.xml><?xml version="1.0" encoding="utf-8"?>
<sst xmlns="http://schemas.openxmlformats.org/spreadsheetml/2006/main" count="3375" uniqueCount="1706">
  <si>
    <t>表1</t>
    <phoneticPr fontId="4" type="noConversion"/>
  </si>
  <si>
    <t>单位：万元</t>
    <phoneticPr fontId="4" type="noConversion"/>
  </si>
  <si>
    <r>
      <t xml:space="preserve">项 </t>
    </r>
    <r>
      <rPr>
        <b/>
        <sz val="12"/>
        <rFont val="宋体"/>
        <family val="3"/>
        <charset val="134"/>
      </rPr>
      <t xml:space="preserve">   </t>
    </r>
    <r>
      <rPr>
        <b/>
        <sz val="12"/>
        <rFont val="宋体"/>
        <family val="3"/>
        <charset val="134"/>
      </rPr>
      <t>目</t>
    </r>
    <phoneticPr fontId="4" type="noConversion"/>
  </si>
  <si>
    <t>预算数</t>
    <phoneticPr fontId="4" type="noConversion"/>
  </si>
  <si>
    <t>调整预算数</t>
    <phoneticPr fontId="4" type="noConversion"/>
  </si>
  <si>
    <t>决算数</t>
  </si>
  <si>
    <t>完成调整预算的%</t>
    <phoneticPr fontId="4" type="noConversion"/>
  </si>
  <si>
    <t>决算数为上年决算数%</t>
    <phoneticPr fontId="4" type="noConversion"/>
  </si>
  <si>
    <t>一般公共预算收入合计</t>
  </si>
  <si>
    <t>税收收入</t>
  </si>
  <si>
    <t xml:space="preserve">  增值税</t>
  </si>
  <si>
    <t xml:space="preserve">  营业税</t>
  </si>
  <si>
    <t xml:space="preserve">  企业所得税</t>
  </si>
  <si>
    <t xml:space="preserve">  资源税</t>
  </si>
  <si>
    <t xml:space="preserve">  城市维护建设税</t>
  </si>
  <si>
    <t xml:space="preserve">  房产税</t>
  </si>
  <si>
    <t xml:space="preserve">  印花税</t>
  </si>
  <si>
    <t xml:space="preserve">  城镇土地使用税</t>
  </si>
  <si>
    <t xml:space="preserve">  土地增值税</t>
  </si>
  <si>
    <t>非税收入</t>
  </si>
  <si>
    <t xml:space="preserve">  专项收入</t>
  </si>
  <si>
    <t xml:space="preserve">  行政事业性收费收入</t>
  </si>
  <si>
    <t xml:space="preserve">  罚没收入</t>
  </si>
  <si>
    <t xml:space="preserve">  国有资本经营收入</t>
  </si>
  <si>
    <t xml:space="preserve">  国有资源(资产)有偿使用收入</t>
  </si>
  <si>
    <t xml:space="preserve">  政府住房基金收入</t>
  </si>
  <si>
    <t>预算数</t>
    <phoneticPr fontId="4" type="noConversion"/>
  </si>
  <si>
    <t>调整预算数</t>
    <phoneticPr fontId="4" type="noConversion"/>
  </si>
  <si>
    <t>完成调整预算的%</t>
    <phoneticPr fontId="4" type="noConversion"/>
  </si>
  <si>
    <t>决算数为上年决算数%</t>
    <phoneticPr fontId="4" type="noConversion"/>
  </si>
  <si>
    <t>一般公共预算支出合计</t>
  </si>
  <si>
    <t>一般公共服务支出</t>
  </si>
  <si>
    <t xml:space="preserve">  一般公共服务支出</t>
  </si>
  <si>
    <t xml:space="preserve">  人大事务</t>
  </si>
  <si>
    <t xml:space="preserve">    人大事务</t>
  </si>
  <si>
    <t xml:space="preserve">    行政运行</t>
  </si>
  <si>
    <t xml:space="preserve">      行政运行</t>
  </si>
  <si>
    <t xml:space="preserve">    一般行政管理事务</t>
  </si>
  <si>
    <t xml:space="preserve">      一般行政管理事务</t>
  </si>
  <si>
    <t xml:space="preserve">  政协事务</t>
  </si>
  <si>
    <t xml:space="preserve">    政协事务</t>
  </si>
  <si>
    <t xml:space="preserve">  政府办公厅(室)及相关机构事务</t>
  </si>
  <si>
    <t xml:space="preserve">    政府办公厅(室)及相关机构事务</t>
  </si>
  <si>
    <t xml:space="preserve">    政务公开审批</t>
  </si>
  <si>
    <t xml:space="preserve">      政务公开审批</t>
  </si>
  <si>
    <t xml:space="preserve">    信访事务</t>
  </si>
  <si>
    <t xml:space="preserve">      信访事务</t>
  </si>
  <si>
    <t xml:space="preserve">    事业运行</t>
  </si>
  <si>
    <t xml:space="preserve">      事业运行</t>
  </si>
  <si>
    <t xml:space="preserve">    其他政府办公厅(室)及相关机构事务支出</t>
  </si>
  <si>
    <t xml:space="preserve">      其他政府办公厅(室)及相关机构事务支出</t>
  </si>
  <si>
    <t xml:space="preserve">  发展与改革事务</t>
  </si>
  <si>
    <t xml:space="preserve">    发展与改革事务</t>
  </si>
  <si>
    <t xml:space="preserve">    经济体制改革研究</t>
  </si>
  <si>
    <t xml:space="preserve">  统计信息事务</t>
  </si>
  <si>
    <t xml:space="preserve">    统计信息事务</t>
  </si>
  <si>
    <t xml:space="preserve">    专项普查活动</t>
  </si>
  <si>
    <t xml:space="preserve">    其他统计信息事务支出</t>
  </si>
  <si>
    <t xml:space="preserve">      其他统计信息事务支出</t>
  </si>
  <si>
    <t xml:space="preserve">  财政事务</t>
  </si>
  <si>
    <t xml:space="preserve">    财政事务</t>
  </si>
  <si>
    <t xml:space="preserve">    其他财政事务支出</t>
  </si>
  <si>
    <t xml:space="preserve">      其他财政事务支出</t>
  </si>
  <si>
    <t xml:space="preserve">  税收事务</t>
  </si>
  <si>
    <t xml:space="preserve">    税收事务</t>
  </si>
  <si>
    <t xml:space="preserve">    代扣代收代征税款手续费</t>
  </si>
  <si>
    <t xml:space="preserve">      代扣代收代征税款手续费</t>
  </si>
  <si>
    <t xml:space="preserve">    其他税收事务支出</t>
  </si>
  <si>
    <t xml:space="preserve">      其他税收事务支出</t>
  </si>
  <si>
    <t xml:space="preserve">  审计事务</t>
  </si>
  <si>
    <t xml:space="preserve">    审计事务</t>
  </si>
  <si>
    <t xml:space="preserve">  人力资源事务</t>
  </si>
  <si>
    <t xml:space="preserve">    人力资源事务</t>
  </si>
  <si>
    <t xml:space="preserve">    其他人力资源事务支出</t>
  </si>
  <si>
    <t xml:space="preserve">      其他人力资源事务支出</t>
  </si>
  <si>
    <t xml:space="preserve">  纪检监察事务</t>
  </si>
  <si>
    <t xml:space="preserve">    纪检监察事务</t>
  </si>
  <si>
    <t xml:space="preserve">  商贸事务</t>
  </si>
  <si>
    <t xml:space="preserve">    商贸事务</t>
  </si>
  <si>
    <t xml:space="preserve">    其他商贸事务支出</t>
  </si>
  <si>
    <t xml:space="preserve">      其他商贸事务支出</t>
  </si>
  <si>
    <t xml:space="preserve">  工商行政管理事务</t>
  </si>
  <si>
    <t xml:space="preserve">    民族事务</t>
  </si>
  <si>
    <t xml:space="preserve">      其他民族事务支出</t>
  </si>
  <si>
    <t xml:space="preserve">  档案事务</t>
  </si>
  <si>
    <t xml:space="preserve">    档案事务</t>
  </si>
  <si>
    <t xml:space="preserve">  民主党派及工商联事务</t>
  </si>
  <si>
    <t xml:space="preserve">    民主党派及工商联事务</t>
  </si>
  <si>
    <t xml:space="preserve">  群众团体事务</t>
  </si>
  <si>
    <t xml:space="preserve">    群众团体事务</t>
  </si>
  <si>
    <t xml:space="preserve">    其他群众团体事务支出</t>
  </si>
  <si>
    <t xml:space="preserve">      其他群众团体事务支出</t>
  </si>
  <si>
    <t xml:space="preserve">  党委办公厅(室)及相关机构事务</t>
  </si>
  <si>
    <t xml:space="preserve">    党委办公厅(室)及相关机构事务</t>
  </si>
  <si>
    <t xml:space="preserve">  组织事务</t>
  </si>
  <si>
    <t xml:space="preserve">    组织事务</t>
  </si>
  <si>
    <t xml:space="preserve">    其他组织事务支出</t>
  </si>
  <si>
    <t xml:space="preserve">      其他组织事务支出</t>
  </si>
  <si>
    <t xml:space="preserve">  宣传事务</t>
  </si>
  <si>
    <t xml:space="preserve">    宣传事务</t>
  </si>
  <si>
    <t xml:space="preserve">  统战事务</t>
  </si>
  <si>
    <t xml:space="preserve">    统战事务</t>
  </si>
  <si>
    <t xml:space="preserve">  其他共产党事务支出(款)</t>
  </si>
  <si>
    <t xml:space="preserve">    其他共产党事务支出</t>
  </si>
  <si>
    <t>公共安全支出</t>
  </si>
  <si>
    <t xml:space="preserve">  武装警察</t>
  </si>
  <si>
    <t xml:space="preserve">    边防</t>
  </si>
  <si>
    <t xml:space="preserve">    消防</t>
  </si>
  <si>
    <t xml:space="preserve">  公安</t>
  </si>
  <si>
    <t xml:space="preserve">    公安</t>
  </si>
  <si>
    <t xml:space="preserve">  检察</t>
  </si>
  <si>
    <t xml:space="preserve">    检察</t>
  </si>
  <si>
    <t xml:space="preserve">  法院</t>
  </si>
  <si>
    <t xml:space="preserve">    法院</t>
  </si>
  <si>
    <t xml:space="preserve">  司法</t>
  </si>
  <si>
    <t xml:space="preserve">    司法</t>
  </si>
  <si>
    <t>教育支出</t>
  </si>
  <si>
    <t xml:space="preserve">  教育支出</t>
  </si>
  <si>
    <t xml:space="preserve">  教育管理事务</t>
  </si>
  <si>
    <t xml:space="preserve">    教育管理事务</t>
  </si>
  <si>
    <t xml:space="preserve">  普通教育</t>
  </si>
  <si>
    <t xml:space="preserve">    普通教育</t>
  </si>
  <si>
    <t xml:space="preserve">    学前教育</t>
  </si>
  <si>
    <t xml:space="preserve">      学前教育</t>
  </si>
  <si>
    <t xml:space="preserve">    小学教育</t>
  </si>
  <si>
    <t xml:space="preserve">      小学教育</t>
  </si>
  <si>
    <t xml:space="preserve">    初中教育</t>
  </si>
  <si>
    <t xml:space="preserve">      初中教育</t>
  </si>
  <si>
    <t xml:space="preserve">    高中教育</t>
  </si>
  <si>
    <t xml:space="preserve">      高中教育</t>
  </si>
  <si>
    <t xml:space="preserve">    其他普通教育支出</t>
  </si>
  <si>
    <t xml:space="preserve">      其他普通教育支出</t>
  </si>
  <si>
    <t xml:space="preserve">  职业教育</t>
  </si>
  <si>
    <t xml:space="preserve">    职业教育</t>
  </si>
  <si>
    <t xml:space="preserve">      初等职业教育</t>
  </si>
  <si>
    <t xml:space="preserve">    中专教育</t>
  </si>
  <si>
    <t xml:space="preserve">      中专教育</t>
  </si>
  <si>
    <t xml:space="preserve">    职业高中教育</t>
  </si>
  <si>
    <t xml:space="preserve">      职业高中教育</t>
  </si>
  <si>
    <t xml:space="preserve">  成人教育</t>
  </si>
  <si>
    <t xml:space="preserve">    成人教育</t>
  </si>
  <si>
    <t xml:space="preserve">    成人高等教育</t>
  </si>
  <si>
    <t xml:space="preserve">      成人高等教育</t>
  </si>
  <si>
    <t xml:space="preserve">  特殊教育</t>
  </si>
  <si>
    <t xml:space="preserve">    特殊教育</t>
  </si>
  <si>
    <t xml:space="preserve">    特殊学校教育</t>
  </si>
  <si>
    <t xml:space="preserve">      特殊学校教育</t>
  </si>
  <si>
    <t xml:space="preserve">  进修及培训</t>
  </si>
  <si>
    <t xml:space="preserve">    进修及培训</t>
  </si>
  <si>
    <t xml:space="preserve">    教师进修</t>
  </si>
  <si>
    <t xml:space="preserve">    干部教育</t>
  </si>
  <si>
    <t xml:space="preserve">      干部教育</t>
  </si>
  <si>
    <t xml:space="preserve">  教育费附加安排的支出</t>
  </si>
  <si>
    <t xml:space="preserve">    教育费附加安排的支出</t>
  </si>
  <si>
    <t xml:space="preserve">      农村中小学校舍建设</t>
  </si>
  <si>
    <t xml:space="preserve">    农村中小学教学设施</t>
  </si>
  <si>
    <t xml:space="preserve">      农村中小学教学设施</t>
  </si>
  <si>
    <t xml:space="preserve">    其他教育费附加安排的支出</t>
  </si>
  <si>
    <t xml:space="preserve">      其他教育费附加安排的支出</t>
  </si>
  <si>
    <t xml:space="preserve">  其他教育支出(款)</t>
  </si>
  <si>
    <t>科学技术支出</t>
  </si>
  <si>
    <t xml:space="preserve">  科学技术支出</t>
  </si>
  <si>
    <t xml:space="preserve">  技术研究与开发</t>
  </si>
  <si>
    <t xml:space="preserve">    机构运行</t>
  </si>
  <si>
    <t xml:space="preserve">      机构运行</t>
  </si>
  <si>
    <t xml:space="preserve">    应用技术研究与开发</t>
  </si>
  <si>
    <t xml:space="preserve">  科学技术普及</t>
  </si>
  <si>
    <t xml:space="preserve">    科学技术普及</t>
  </si>
  <si>
    <t xml:space="preserve">    其他科学技术普及支出</t>
  </si>
  <si>
    <t xml:space="preserve">      其他科学技术普及支出</t>
  </si>
  <si>
    <t xml:space="preserve">  其他科学技术支出(款)</t>
  </si>
  <si>
    <t xml:space="preserve">    其他科学技术支出</t>
  </si>
  <si>
    <t xml:space="preserve">    其他科学技术支出(项)</t>
  </si>
  <si>
    <t xml:space="preserve">      其他科学技术支出</t>
  </si>
  <si>
    <t>文化体育与传媒支出</t>
  </si>
  <si>
    <t xml:space="preserve">  文化</t>
  </si>
  <si>
    <t xml:space="preserve">    图书馆</t>
  </si>
  <si>
    <t xml:space="preserve">      图书馆</t>
  </si>
  <si>
    <t xml:space="preserve">      群众文化</t>
  </si>
  <si>
    <t xml:space="preserve">    文化创作与保护</t>
  </si>
  <si>
    <t xml:space="preserve">      文化创作与保护</t>
  </si>
  <si>
    <t xml:space="preserve">    其他文化支出</t>
  </si>
  <si>
    <t xml:space="preserve">  文物</t>
  </si>
  <si>
    <t xml:space="preserve">    文物</t>
  </si>
  <si>
    <t xml:space="preserve">    文物保护</t>
  </si>
  <si>
    <t xml:space="preserve">  体育</t>
  </si>
  <si>
    <t xml:space="preserve">    体育</t>
  </si>
  <si>
    <t xml:space="preserve">    群众体育</t>
  </si>
  <si>
    <t xml:space="preserve">      群众体育</t>
  </si>
  <si>
    <t xml:space="preserve">  新闻出版广播影视</t>
  </si>
  <si>
    <t xml:space="preserve">      广播</t>
  </si>
  <si>
    <t xml:space="preserve">    电视</t>
  </si>
  <si>
    <t xml:space="preserve">      电视</t>
  </si>
  <si>
    <t xml:space="preserve">    电影</t>
  </si>
  <si>
    <t xml:space="preserve">    其他新闻出版广播影视支出</t>
  </si>
  <si>
    <t xml:space="preserve">  其他文化体育与传媒支出(款)</t>
  </si>
  <si>
    <t xml:space="preserve">    其他文化体育与传媒支出(项)</t>
  </si>
  <si>
    <t>社会保障和就业支出</t>
  </si>
  <si>
    <t xml:space="preserve">  社会保障和就业支出</t>
  </si>
  <si>
    <t xml:space="preserve">  人力资源和社会保障管理事务</t>
  </si>
  <si>
    <t xml:space="preserve">    人力资源和社会保障管理事务</t>
  </si>
  <si>
    <t xml:space="preserve">    就业管理事务</t>
  </si>
  <si>
    <t xml:space="preserve">    社会保险经办机构</t>
  </si>
  <si>
    <t xml:space="preserve">      社会保险经办机构</t>
  </si>
  <si>
    <t xml:space="preserve">    劳动关系和维权</t>
  </si>
  <si>
    <t xml:space="preserve">      其他人力资源和社会保障管理事务支出</t>
  </si>
  <si>
    <t xml:space="preserve">  民政管理事务</t>
  </si>
  <si>
    <t xml:space="preserve">    民政管理事务</t>
  </si>
  <si>
    <t xml:space="preserve">      拥军优属</t>
  </si>
  <si>
    <t xml:space="preserve">    基层政权和社区建设</t>
  </si>
  <si>
    <t xml:space="preserve">      基层政权和社区建设</t>
  </si>
  <si>
    <t xml:space="preserve">    其他民政管理事务支出</t>
  </si>
  <si>
    <t xml:space="preserve">      其他民政管理事务支出</t>
  </si>
  <si>
    <t xml:space="preserve">  行政事业单位离退休</t>
  </si>
  <si>
    <t xml:space="preserve">    行政事业单位离退休</t>
  </si>
  <si>
    <t xml:space="preserve">    归口管理的行政单位离退休</t>
  </si>
  <si>
    <t xml:space="preserve">      归口管理的行政单位离退休</t>
  </si>
  <si>
    <t xml:space="preserve">    事业单位离退休</t>
  </si>
  <si>
    <t xml:space="preserve">      事业单位离退休</t>
  </si>
  <si>
    <t xml:space="preserve">    离退休人员管理机构</t>
  </si>
  <si>
    <t xml:space="preserve">      离退休人员管理机构</t>
  </si>
  <si>
    <t xml:space="preserve">    机关事业单位基本养老保险缴费支出</t>
  </si>
  <si>
    <t xml:space="preserve">      机关事业单位基本养老保险缴费支出</t>
  </si>
  <si>
    <t xml:space="preserve">      机关事业单位职业年金缴费支出</t>
  </si>
  <si>
    <t xml:space="preserve">    对机关事业单位基本养老保险基金的补助</t>
  </si>
  <si>
    <t xml:space="preserve">      对机关事业单位基本养老保险基金的补助</t>
  </si>
  <si>
    <t xml:space="preserve">    其他行政事业单位离退休支出</t>
  </si>
  <si>
    <t xml:space="preserve">      其他行政事业单位离退休支出</t>
  </si>
  <si>
    <t xml:space="preserve">  就业补助</t>
  </si>
  <si>
    <t xml:space="preserve">    就业补助</t>
  </si>
  <si>
    <t xml:space="preserve">    职业培训补贴</t>
  </si>
  <si>
    <t xml:space="preserve">      职业培训补贴</t>
  </si>
  <si>
    <t xml:space="preserve">    社会保险补贴</t>
  </si>
  <si>
    <t xml:space="preserve">      社会保险补贴</t>
  </si>
  <si>
    <t xml:space="preserve">    公益性岗位补贴</t>
  </si>
  <si>
    <t xml:space="preserve">      公益性岗位补贴</t>
  </si>
  <si>
    <t xml:space="preserve">    其他就业补助支出</t>
  </si>
  <si>
    <t xml:space="preserve">      其他就业补助支出</t>
  </si>
  <si>
    <t xml:space="preserve">  抚恤</t>
  </si>
  <si>
    <t xml:space="preserve">    抚恤</t>
  </si>
  <si>
    <t xml:space="preserve">    死亡抚恤</t>
  </si>
  <si>
    <t xml:space="preserve">      死亡抚恤</t>
  </si>
  <si>
    <t xml:space="preserve">      伤残抚恤</t>
  </si>
  <si>
    <t xml:space="preserve">    在乡复员、退伍军人生活补助</t>
  </si>
  <si>
    <t xml:space="preserve">      在乡复员、退伍军人生活补助</t>
  </si>
  <si>
    <t xml:space="preserve">    义务兵优待</t>
  </si>
  <si>
    <t xml:space="preserve">      义务兵优待</t>
  </si>
  <si>
    <t xml:space="preserve">    其他优抚支出</t>
  </si>
  <si>
    <t xml:space="preserve">      其他优抚支出</t>
  </si>
  <si>
    <t xml:space="preserve">  退役安置</t>
  </si>
  <si>
    <t xml:space="preserve">    退役安置</t>
  </si>
  <si>
    <t xml:space="preserve">    退役士兵安置</t>
  </si>
  <si>
    <t xml:space="preserve">    军队移交政府的离退休人员安置</t>
  </si>
  <si>
    <t xml:space="preserve">      军队移交政府的离退休人员安置</t>
  </si>
  <si>
    <t xml:space="preserve">    军队移交政府离退休干部管理机构</t>
  </si>
  <si>
    <t xml:space="preserve">      军队移交政府离退休干部管理机构</t>
  </si>
  <si>
    <t xml:space="preserve">  社会福利</t>
  </si>
  <si>
    <t xml:space="preserve">    社会福利</t>
  </si>
  <si>
    <t xml:space="preserve">    老年福利</t>
  </si>
  <si>
    <t xml:space="preserve">      老年福利</t>
  </si>
  <si>
    <t xml:space="preserve">    殡葬</t>
  </si>
  <si>
    <t xml:space="preserve">      殡葬</t>
  </si>
  <si>
    <t xml:space="preserve">      其他社会福利支出</t>
  </si>
  <si>
    <t xml:space="preserve">  残疾人事业</t>
  </si>
  <si>
    <t xml:space="preserve">    残疾人事业</t>
  </si>
  <si>
    <t xml:space="preserve">    残疾人就业和扶贫</t>
  </si>
  <si>
    <t xml:space="preserve">    其他残疾人事业支出</t>
  </si>
  <si>
    <t xml:space="preserve">      其他残疾人事业支出</t>
  </si>
  <si>
    <t xml:space="preserve">  自然灾害生活救助</t>
  </si>
  <si>
    <t xml:space="preserve">    中央自然灾害生活补助</t>
  </si>
  <si>
    <t xml:space="preserve">    地方自然灾害生活补助</t>
  </si>
  <si>
    <t xml:space="preserve">      地方自然灾害生活补助</t>
  </si>
  <si>
    <t xml:space="preserve">    自然灾害灾后重建补助</t>
  </si>
  <si>
    <t xml:space="preserve">      自然灾害灾后重建补助</t>
  </si>
  <si>
    <t xml:space="preserve">  红十字事业</t>
  </si>
  <si>
    <t xml:space="preserve">    红十字事业</t>
  </si>
  <si>
    <t xml:space="preserve">    其他红十字事业支出</t>
  </si>
  <si>
    <t xml:space="preserve">      其他红十字事业支出</t>
  </si>
  <si>
    <t xml:space="preserve">  最低生活保障</t>
  </si>
  <si>
    <t xml:space="preserve">    最低生活保障</t>
  </si>
  <si>
    <t xml:space="preserve">    城市最低生活保障金支出</t>
  </si>
  <si>
    <t xml:space="preserve">      城市最低生活保障金支出</t>
  </si>
  <si>
    <t xml:space="preserve">    农村最低生活保障金支出</t>
  </si>
  <si>
    <t xml:space="preserve">      农村最低生活保障金支出</t>
  </si>
  <si>
    <t xml:space="preserve">  临时救助</t>
  </si>
  <si>
    <t xml:space="preserve">    临时救助</t>
  </si>
  <si>
    <t xml:space="preserve">    临时救助支出</t>
  </si>
  <si>
    <t xml:space="preserve">      临时救助支出</t>
  </si>
  <si>
    <t xml:space="preserve">    流浪乞讨人员救助支出</t>
  </si>
  <si>
    <t xml:space="preserve">      流浪乞讨人员救助支出</t>
  </si>
  <si>
    <t xml:space="preserve">    特困人员救助供养</t>
  </si>
  <si>
    <t xml:space="preserve">      农村特困人员救助供养支出</t>
  </si>
  <si>
    <t xml:space="preserve">  其他生活救助</t>
  </si>
  <si>
    <t xml:space="preserve">    其他生活救助</t>
  </si>
  <si>
    <t xml:space="preserve">    其他农村生活救助</t>
  </si>
  <si>
    <t xml:space="preserve">      其他农村生活救助</t>
  </si>
  <si>
    <t xml:space="preserve">  其他社会保障和就业支出(款)</t>
  </si>
  <si>
    <t>医疗卫生与计划生育支出</t>
  </si>
  <si>
    <t xml:space="preserve">  医疗卫生与计划生育管理事务</t>
  </si>
  <si>
    <t xml:space="preserve">  公立医院</t>
  </si>
  <si>
    <t xml:space="preserve">    公立医院</t>
  </si>
  <si>
    <t xml:space="preserve">    综合医院</t>
  </si>
  <si>
    <t xml:space="preserve">      综合医院</t>
  </si>
  <si>
    <t xml:space="preserve">    其他公立医院支出</t>
  </si>
  <si>
    <t xml:space="preserve">  基层医疗卫生机构</t>
  </si>
  <si>
    <t xml:space="preserve">    基层医疗卫生机构</t>
  </si>
  <si>
    <t xml:space="preserve">    乡镇卫生院</t>
  </si>
  <si>
    <t xml:space="preserve">      乡镇卫生院</t>
  </si>
  <si>
    <t xml:space="preserve">    其他基层医疗卫生机构支出</t>
  </si>
  <si>
    <t xml:space="preserve">      其他基层医疗卫生机构支出</t>
  </si>
  <si>
    <t xml:space="preserve">  公共卫生</t>
  </si>
  <si>
    <t xml:space="preserve">  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</si>
  <si>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</si>
  <si>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</si>
  <si>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</si>
  <si>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  妇幼保健机构</t>
  </si>
  <si>
    <t xml:space="preserve">    基本公共卫生服务</t>
  </si>
  <si>
    <t xml:space="preserve">      基本公共卫生服务</t>
  </si>
  <si>
    <t xml:space="preserve">    重大公共卫生专项</t>
  </si>
  <si>
    <t xml:space="preserve">      重大公共卫生专项</t>
  </si>
  <si>
    <t xml:space="preserve">  计划生育事务</t>
  </si>
  <si>
    <t xml:space="preserve">    计划生育事务</t>
  </si>
  <si>
    <t xml:space="preserve">      计划生育机构</t>
  </si>
  <si>
    <t xml:space="preserve">    计划生育服务</t>
  </si>
  <si>
    <t xml:space="preserve">      计划生育服务</t>
  </si>
  <si>
    <t xml:space="preserve">    其他计划生育事务支出</t>
  </si>
  <si>
    <t xml:space="preserve">      其他计划生育事务支出</t>
  </si>
  <si>
    <t xml:space="preserve">  行政事业单位医疗</t>
  </si>
  <si>
    <t xml:space="preserve">    行政事业单位医疗</t>
  </si>
  <si>
    <t xml:space="preserve">    行政单位医疗</t>
  </si>
  <si>
    <t xml:space="preserve">      行政单位医疗</t>
  </si>
  <si>
    <t xml:space="preserve">    事业单位医疗</t>
  </si>
  <si>
    <t xml:space="preserve">      事业单位医疗</t>
  </si>
  <si>
    <t xml:space="preserve">    公务员医疗补助</t>
  </si>
  <si>
    <t xml:space="preserve">      公务员医疗补助</t>
  </si>
  <si>
    <t xml:space="preserve">  财政对基本医疗保险基金的补助</t>
  </si>
  <si>
    <t xml:space="preserve">    财政对基本医疗保险基金的补助</t>
  </si>
  <si>
    <t xml:space="preserve">    财政对新型农村合作医疗基金的补助</t>
  </si>
  <si>
    <t xml:space="preserve">  医疗救助</t>
  </si>
  <si>
    <t xml:space="preserve">    医疗救助</t>
  </si>
  <si>
    <t xml:space="preserve">    城乡医疗救助</t>
  </si>
  <si>
    <t xml:space="preserve">      城乡医疗救助</t>
  </si>
  <si>
    <t xml:space="preserve">  优抚对象医疗</t>
  </si>
  <si>
    <t xml:space="preserve">    优抚对象医疗</t>
  </si>
  <si>
    <t xml:space="preserve">    优抚对象医疗补助</t>
  </si>
  <si>
    <t xml:space="preserve">      优抚对象医疗补助</t>
  </si>
  <si>
    <t xml:space="preserve">  其他医疗卫生与计划生育支出(款)</t>
  </si>
  <si>
    <t xml:space="preserve">    其他医疗卫生与计划生育支出(项)</t>
  </si>
  <si>
    <t>节能环保支出</t>
  </si>
  <si>
    <t xml:space="preserve">  节能环保支出</t>
  </si>
  <si>
    <t xml:space="preserve">  环境保护管理事务</t>
  </si>
  <si>
    <t xml:space="preserve">    环境保护管理事务</t>
  </si>
  <si>
    <t xml:space="preserve">  环境监测与监察</t>
  </si>
  <si>
    <t xml:space="preserve">    环境监测与监察</t>
  </si>
  <si>
    <t xml:space="preserve">    其他环境监测与监察支出</t>
  </si>
  <si>
    <t xml:space="preserve">      其他环境监测与监察支出</t>
  </si>
  <si>
    <t xml:space="preserve">  污染防治</t>
  </si>
  <si>
    <t xml:space="preserve">    污染防治</t>
  </si>
  <si>
    <t xml:space="preserve">    大气</t>
  </si>
  <si>
    <t xml:space="preserve">    水体</t>
  </si>
  <si>
    <t xml:space="preserve">      水体</t>
  </si>
  <si>
    <t xml:space="preserve">    其他污染防治支出</t>
  </si>
  <si>
    <t xml:space="preserve">      其他污染防治支出</t>
  </si>
  <si>
    <t xml:space="preserve">  天然林保护</t>
  </si>
  <si>
    <t xml:space="preserve">    天然林保护</t>
  </si>
  <si>
    <t xml:space="preserve">    停伐补助</t>
  </si>
  <si>
    <t xml:space="preserve">  退耕还林</t>
  </si>
  <si>
    <t xml:space="preserve">    退耕还林</t>
  </si>
  <si>
    <t xml:space="preserve">    退耕现金</t>
  </si>
  <si>
    <t xml:space="preserve">      退耕现金</t>
  </si>
  <si>
    <t xml:space="preserve">  污染减排</t>
  </si>
  <si>
    <t xml:space="preserve">  循环经济(款)</t>
  </si>
  <si>
    <t xml:space="preserve">  其他节能环保支出(款)</t>
  </si>
  <si>
    <t>城乡社区支出</t>
  </si>
  <si>
    <t xml:space="preserve">  城乡社区支出</t>
  </si>
  <si>
    <t xml:space="preserve">  城乡社区管理事务</t>
  </si>
  <si>
    <t xml:space="preserve">    城管执法</t>
  </si>
  <si>
    <t xml:space="preserve">      城管执法</t>
  </si>
  <si>
    <t xml:space="preserve">    工程建设标准规范编制与监管</t>
  </si>
  <si>
    <t xml:space="preserve">    住宅建设与房地产市场监管</t>
  </si>
  <si>
    <t xml:space="preserve">    其他城乡社区管理事务支出</t>
  </si>
  <si>
    <t xml:space="preserve">      其他城乡社区管理事务支出</t>
  </si>
  <si>
    <t xml:space="preserve">  城乡社区公共设施</t>
  </si>
  <si>
    <t xml:space="preserve">    城乡社区公共设施</t>
  </si>
  <si>
    <t xml:space="preserve">      小城镇基础设施建设</t>
  </si>
  <si>
    <t xml:space="preserve">    其他城乡社区公共设施支出</t>
  </si>
  <si>
    <t xml:space="preserve">      其他城乡社区公共设施支出</t>
  </si>
  <si>
    <t xml:space="preserve">  城乡社区环境卫生(款)</t>
  </si>
  <si>
    <t xml:space="preserve">  其他城乡社区支出(款)</t>
  </si>
  <si>
    <t>农林水支出</t>
  </si>
  <si>
    <t xml:space="preserve">  农林水支出</t>
  </si>
  <si>
    <t xml:space="preserve">  农业</t>
  </si>
  <si>
    <t xml:space="preserve">    农业</t>
  </si>
  <si>
    <t xml:space="preserve">    科技转化与推广服务</t>
  </si>
  <si>
    <t xml:space="preserve">      科技转化与推广服务</t>
  </si>
  <si>
    <t xml:space="preserve">    病虫害控制</t>
  </si>
  <si>
    <t xml:space="preserve">      病虫害控制</t>
  </si>
  <si>
    <t xml:space="preserve">    农产品质量安全</t>
  </si>
  <si>
    <t xml:space="preserve">      农产品质量安全</t>
  </si>
  <si>
    <t xml:space="preserve">    执法监管</t>
  </si>
  <si>
    <t xml:space="preserve">      执法监管</t>
  </si>
  <si>
    <t xml:space="preserve">    统计监测与信息服务</t>
  </si>
  <si>
    <t xml:space="preserve">      统计监测与信息服务</t>
  </si>
  <si>
    <t xml:space="preserve">    农业行业业务管理</t>
  </si>
  <si>
    <t xml:space="preserve">      农业行业业务管理</t>
  </si>
  <si>
    <t xml:space="preserve">    农业结构调整补贴</t>
  </si>
  <si>
    <t xml:space="preserve">    农业生产支持补贴</t>
  </si>
  <si>
    <t xml:space="preserve">      农业生产支持补贴</t>
  </si>
  <si>
    <t xml:space="preserve">    农业组织化与产业化经营</t>
  </si>
  <si>
    <t xml:space="preserve">      农业组织化与产业化经营</t>
  </si>
  <si>
    <t xml:space="preserve">    农产品加工与促销</t>
  </si>
  <si>
    <t xml:space="preserve">      农产品加工与促销</t>
  </si>
  <si>
    <t xml:space="preserve">    农村公益事业</t>
  </si>
  <si>
    <t xml:space="preserve">      农村公益事业</t>
  </si>
  <si>
    <t xml:space="preserve">    农业资源保护修复与利用</t>
  </si>
  <si>
    <t xml:space="preserve">      农业资源保护修复与利用</t>
  </si>
  <si>
    <t xml:space="preserve">      农村道路建设</t>
  </si>
  <si>
    <t xml:space="preserve">    成品油价格改革对渔业的补贴</t>
  </si>
  <si>
    <t xml:space="preserve">      成品油价格改革对渔业的补贴</t>
  </si>
  <si>
    <t xml:space="preserve">    对高校毕业生到基层任职补助</t>
  </si>
  <si>
    <t xml:space="preserve">      对高校毕业生到基层任职补助</t>
  </si>
  <si>
    <t xml:space="preserve">    其他农业支出</t>
  </si>
  <si>
    <t xml:space="preserve">      其他农业支出</t>
  </si>
  <si>
    <t xml:space="preserve">  林业</t>
  </si>
  <si>
    <t xml:space="preserve">    林业事业机构</t>
  </si>
  <si>
    <t xml:space="preserve">    森林培育</t>
  </si>
  <si>
    <t xml:space="preserve">      森林培育</t>
  </si>
  <si>
    <t xml:space="preserve">    森林资源管理</t>
  </si>
  <si>
    <t xml:space="preserve">      森林资源管理</t>
  </si>
  <si>
    <t xml:space="preserve">    森林生态效益补偿</t>
  </si>
  <si>
    <t xml:space="preserve">      森林生态效益补偿</t>
  </si>
  <si>
    <t xml:space="preserve">    动植物保护</t>
  </si>
  <si>
    <t xml:space="preserve">      动植物保护</t>
  </si>
  <si>
    <t xml:space="preserve">    林业执法与监督</t>
  </si>
  <si>
    <t xml:space="preserve">    林业防灾减灾</t>
  </si>
  <si>
    <t xml:space="preserve">    其他林业支出</t>
  </si>
  <si>
    <t xml:space="preserve">  水利</t>
  </si>
  <si>
    <t xml:space="preserve">    水利</t>
  </si>
  <si>
    <t xml:space="preserve">    水利行业业务管理</t>
  </si>
  <si>
    <t xml:space="preserve">      水利行业业务管理</t>
  </si>
  <si>
    <t xml:space="preserve">    水利工程建设</t>
  </si>
  <si>
    <t xml:space="preserve">      水利工程建设</t>
  </si>
  <si>
    <t xml:space="preserve">    水利工程运行与维护</t>
  </si>
  <si>
    <t xml:space="preserve">      水利工程运行与维护</t>
  </si>
  <si>
    <t xml:space="preserve">    水土保持</t>
  </si>
  <si>
    <t xml:space="preserve">    水资源节约管理与保护</t>
  </si>
  <si>
    <t xml:space="preserve">    防汛</t>
  </si>
  <si>
    <t xml:space="preserve">      防汛</t>
  </si>
  <si>
    <t xml:space="preserve">    农田水利</t>
  </si>
  <si>
    <t xml:space="preserve">      农田水利</t>
  </si>
  <si>
    <t xml:space="preserve">      水利技术推广</t>
  </si>
  <si>
    <t xml:space="preserve">    农村人畜饮水</t>
  </si>
  <si>
    <t xml:space="preserve">      农村人畜饮水</t>
  </si>
  <si>
    <t xml:space="preserve">    其他水利支出</t>
  </si>
  <si>
    <t xml:space="preserve">      其他水利支出</t>
  </si>
  <si>
    <t xml:space="preserve">  扶贫</t>
  </si>
  <si>
    <t xml:space="preserve">    扶贫</t>
  </si>
  <si>
    <t xml:space="preserve">    农村基础设施建设</t>
  </si>
  <si>
    <t xml:space="preserve">      农村基础设施建设</t>
  </si>
  <si>
    <t xml:space="preserve">      生产发展</t>
  </si>
  <si>
    <t xml:space="preserve">    其他扶贫支出</t>
  </si>
  <si>
    <t xml:space="preserve">      其他扶贫支出</t>
  </si>
  <si>
    <t xml:space="preserve">  农业综合开发</t>
  </si>
  <si>
    <t xml:space="preserve">    土地治理</t>
  </si>
  <si>
    <t xml:space="preserve">  农村综合改革</t>
  </si>
  <si>
    <t xml:space="preserve">    农村综合改革</t>
  </si>
  <si>
    <t xml:space="preserve">    对村级一事一议的补助</t>
  </si>
  <si>
    <t xml:space="preserve">      对村民委员会和村党支部的补助</t>
  </si>
  <si>
    <t xml:space="preserve">    对村集体经济组织的补助</t>
  </si>
  <si>
    <t xml:space="preserve">  普惠金融发展支出</t>
  </si>
  <si>
    <t xml:space="preserve">    普惠金融发展支出</t>
  </si>
  <si>
    <t xml:space="preserve">    农业保险保费补贴</t>
  </si>
  <si>
    <t xml:space="preserve">      农业保险保费补贴</t>
  </si>
  <si>
    <t xml:space="preserve">  其他农林水支出(款)</t>
  </si>
  <si>
    <t xml:space="preserve">    其他农林水支出(项)</t>
  </si>
  <si>
    <t>交通运输支出</t>
  </si>
  <si>
    <t xml:space="preserve">  交通运输支出</t>
  </si>
  <si>
    <t xml:space="preserve">  公路水路运输</t>
  </si>
  <si>
    <t xml:space="preserve">    公路水路运输</t>
  </si>
  <si>
    <t xml:space="preserve">      公路养护</t>
  </si>
  <si>
    <t xml:space="preserve">    其他公路水路运输支出</t>
  </si>
  <si>
    <t xml:space="preserve">      其他公路水路运输支出</t>
  </si>
  <si>
    <t xml:space="preserve">  邮政业支出</t>
  </si>
  <si>
    <t xml:space="preserve">    邮政业支出</t>
  </si>
  <si>
    <t xml:space="preserve">    其他邮政业支出</t>
  </si>
  <si>
    <t xml:space="preserve">      其他邮政业支出</t>
  </si>
  <si>
    <t xml:space="preserve">  车辆购置税支出</t>
  </si>
  <si>
    <t xml:space="preserve">    车辆购置税支出</t>
  </si>
  <si>
    <t xml:space="preserve">    车辆购置税用于公路等基础设施建设支出</t>
  </si>
  <si>
    <t xml:space="preserve">      车辆购置税用于公路等基础设施建设支出</t>
  </si>
  <si>
    <t xml:space="preserve">    车辆购置税用于农村公路建设支出</t>
  </si>
  <si>
    <t xml:space="preserve">      车辆购置税用于农村公路建设支出</t>
  </si>
  <si>
    <t>资源勘探信息等支出</t>
  </si>
  <si>
    <t xml:space="preserve">  资源勘探信息等支出</t>
  </si>
  <si>
    <t xml:space="preserve">  安全生产监管</t>
  </si>
  <si>
    <t xml:space="preserve">  支持中小企业发展和管理支出</t>
  </si>
  <si>
    <t xml:space="preserve">    支持中小企业发展和管理支出</t>
  </si>
  <si>
    <t xml:space="preserve">    其他支持中小企业发展和管理支出</t>
  </si>
  <si>
    <t xml:space="preserve">      其他支持中小企业发展和管理支出</t>
  </si>
  <si>
    <t>商业服务业等支出</t>
  </si>
  <si>
    <t xml:space="preserve">  商业服务业等支出</t>
  </si>
  <si>
    <t xml:space="preserve">  商业流通事务</t>
  </si>
  <si>
    <t xml:space="preserve">    商业流通事务</t>
  </si>
  <si>
    <t xml:space="preserve">  涉外发展服务支出</t>
  </si>
  <si>
    <t xml:space="preserve">    其他涉外发展服务支出</t>
  </si>
  <si>
    <t>国土海洋气象等支出</t>
  </si>
  <si>
    <t xml:space="preserve">  国土资源事务</t>
  </si>
  <si>
    <t xml:space="preserve">    其他国土资源事务支出</t>
  </si>
  <si>
    <t xml:space="preserve">  海洋管理事务</t>
  </si>
  <si>
    <t xml:space="preserve">    海洋管理事务</t>
  </si>
  <si>
    <t xml:space="preserve">      其他海洋管理事务支出</t>
  </si>
  <si>
    <t xml:space="preserve">  气象事务</t>
  </si>
  <si>
    <t xml:space="preserve">    气象事务</t>
  </si>
  <si>
    <t xml:space="preserve">      其他气象事务支出</t>
  </si>
  <si>
    <t xml:space="preserve">    其他气象事务支出</t>
  </si>
  <si>
    <t>住房保障支出</t>
  </si>
  <si>
    <t xml:space="preserve">  住房保障支出</t>
  </si>
  <si>
    <t xml:space="preserve">  保障性安居工程支出</t>
  </si>
  <si>
    <t xml:space="preserve">    保障性安居工程支出</t>
  </si>
  <si>
    <t xml:space="preserve">    农村危房改造</t>
  </si>
  <si>
    <t xml:space="preserve">      农村危房改造</t>
  </si>
  <si>
    <t xml:space="preserve">  住房改革支出</t>
  </si>
  <si>
    <t xml:space="preserve">    住房改革支出</t>
  </si>
  <si>
    <t xml:space="preserve">    住房公积金</t>
  </si>
  <si>
    <t xml:space="preserve">      住房公积金</t>
  </si>
  <si>
    <t xml:space="preserve">    提租补贴</t>
  </si>
  <si>
    <t xml:space="preserve">      提租补贴</t>
  </si>
  <si>
    <t xml:space="preserve">    购房补贴</t>
  </si>
  <si>
    <t>粮油物资储备支出</t>
  </si>
  <si>
    <t xml:space="preserve">  粮油物资储备支出</t>
  </si>
  <si>
    <t xml:space="preserve">  粮油事务</t>
  </si>
  <si>
    <t xml:space="preserve">    粮食财务挂账利息补贴</t>
  </si>
  <si>
    <t xml:space="preserve">    其他粮油事务支出</t>
  </si>
  <si>
    <t xml:space="preserve">  粮油储备</t>
  </si>
  <si>
    <t xml:space="preserve">    储备粮(油)库建设</t>
  </si>
  <si>
    <t>其他支出(类)</t>
  </si>
  <si>
    <t xml:space="preserve">  其他支出(款)</t>
  </si>
  <si>
    <t>债务付息支出</t>
  </si>
  <si>
    <t xml:space="preserve">  债务付息支出</t>
  </si>
  <si>
    <t xml:space="preserve">  地方政府一般债务付息支出</t>
  </si>
  <si>
    <t xml:space="preserve">    地方政府一般债务付息支出</t>
  </si>
  <si>
    <t xml:space="preserve">    地方政府一般债券付息支出</t>
  </si>
  <si>
    <t xml:space="preserve">      地方政府一般债券付息支出</t>
  </si>
  <si>
    <t>债务发行费用支出</t>
  </si>
  <si>
    <t xml:space="preserve">  债务发行费用支出</t>
  </si>
  <si>
    <t xml:space="preserve">  地方政府一般债务发行费用支出</t>
  </si>
  <si>
    <t xml:space="preserve">    地方政府一般债务发行费用支出</t>
  </si>
  <si>
    <t xml:space="preserve">  税收收入</t>
  </si>
  <si>
    <t xml:space="preserve">    增值税</t>
  </si>
  <si>
    <t xml:space="preserve">    企业所得税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</si>
  <si>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</si>
  <si>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</si>
  <si>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</si>
  <si>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</si>
  <si>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</si>
  <si>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</si>
  <si>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</si>
  <si>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耕地占用税</t>
  </si>
  <si>
    <t xml:space="preserve">    契税</t>
  </si>
  <si>
    <t xml:space="preserve">  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</si>
  <si>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</si>
  <si>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</si>
  <si>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</si>
  <si>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</si>
  <si>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国有资源（资产）有偿使用收入</t>
  </si>
  <si>
    <t>预算数</t>
  </si>
  <si>
    <t>决算数</t>
    <phoneticPr fontId="11" type="noConversion"/>
  </si>
  <si>
    <t>税收返还合计</t>
  </si>
  <si>
    <t>  增值税返还</t>
  </si>
  <si>
    <t>  消费税返还</t>
  </si>
  <si>
    <t>  所得税基数返还</t>
  </si>
  <si>
    <t>  ……</t>
  </si>
  <si>
    <t>一般公共预算转移支付合计</t>
  </si>
  <si>
    <t xml:space="preserve">  一、一般性转移支付</t>
  </si>
  <si>
    <t>单位：万元</t>
  </si>
  <si>
    <t>项   目</t>
  </si>
  <si>
    <t>调整预算数</t>
  </si>
  <si>
    <t>完成调整预算的%</t>
  </si>
  <si>
    <t>一、一般公共预算收入合计</t>
  </si>
  <si>
    <t xml:space="preserve">    环境保护税</t>
  </si>
  <si>
    <t xml:space="preserve">    国有资源(资产)有偿使用收入</t>
  </si>
  <si>
    <t xml:space="preserve">    政府住房基金收入</t>
  </si>
  <si>
    <t xml:space="preserve">    政府住房基金收入</t>
    <phoneticPr fontId="4" type="noConversion"/>
  </si>
  <si>
    <t>项  目</t>
  </si>
  <si>
    <t xml:space="preserve">    其他一般公共服务支出</t>
  </si>
  <si>
    <t>机关工资福利支出</t>
  </si>
  <si>
    <t>工资奖金津补贴</t>
  </si>
  <si>
    <t>社会保障缴费</t>
  </si>
  <si>
    <t>住房公积金</t>
  </si>
  <si>
    <t>其他工资福利支出</t>
  </si>
  <si>
    <t>机关商品和服务支出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</si>
  <si>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</si>
  <si>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</si>
  <si>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</si>
  <si>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</si>
  <si>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</si>
  <si>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</si>
  <si>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</si>
  <si>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</si>
  <si>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维修（护）费</t>
  </si>
  <si>
    <t>其他商品和服务支出</t>
  </si>
  <si>
    <t>对事业单位经常性补助</t>
  </si>
  <si>
    <t>工资福利支出</t>
  </si>
  <si>
    <t>商品和服务支出</t>
  </si>
  <si>
    <t>对个人和家庭的补助</t>
  </si>
  <si>
    <t>社会福利和救助</t>
  </si>
  <si>
    <t>助学金</t>
  </si>
  <si>
    <t>个人农业生产补贴</t>
  </si>
  <si>
    <t>离退休费</t>
  </si>
  <si>
    <t>其他对个人和家庭补助</t>
  </si>
  <si>
    <t>其他支出</t>
  </si>
  <si>
    <t>项    目</t>
  </si>
  <si>
    <t>22中学改建工程</t>
  </si>
  <si>
    <t>大郑三高中改扩建项目工程款</t>
  </si>
  <si>
    <t>公办学前教育运行补助</t>
  </si>
  <si>
    <t>免费开放专项</t>
  </si>
  <si>
    <t>五高中工程</t>
  </si>
  <si>
    <t>长岭中心小学工程</t>
  </si>
  <si>
    <t>转移支付合计</t>
  </si>
  <si>
    <t>一般性转移支付</t>
  </si>
  <si>
    <t>专项转移支付</t>
  </si>
  <si>
    <t>城关街道</t>
  </si>
  <si>
    <t>兴达街道</t>
  </si>
  <si>
    <t>新华街道</t>
  </si>
  <si>
    <t>昌盛街道</t>
  </si>
  <si>
    <t>徐岭镇</t>
  </si>
  <si>
    <t>吴炉镇</t>
  </si>
  <si>
    <t>黑岛镇</t>
  </si>
  <si>
    <t>青堆镇</t>
  </si>
  <si>
    <t>栗子房镇</t>
  </si>
  <si>
    <t>大营镇</t>
  </si>
  <si>
    <t>塔岭镇</t>
  </si>
  <si>
    <t>蓉花山镇</t>
  </si>
  <si>
    <t>长岭镇</t>
  </si>
  <si>
    <t>荷花山镇</t>
  </si>
  <si>
    <t>城山镇</t>
  </si>
  <si>
    <t>光明山镇</t>
  </si>
  <si>
    <t>大郑镇</t>
  </si>
  <si>
    <t>仙人洞镇</t>
  </si>
  <si>
    <t>王家镇</t>
  </si>
  <si>
    <t>兰店乡</t>
  </si>
  <si>
    <t>鞍子山乡</t>
  </si>
  <si>
    <t>太平岭乡</t>
  </si>
  <si>
    <t>步云山乡</t>
  </si>
  <si>
    <t>桂云花乡</t>
  </si>
  <si>
    <t>石城乡</t>
  </si>
  <si>
    <t>北黄海经济区</t>
  </si>
  <si>
    <t xml:space="preserve">   国有土地收益基金收入</t>
  </si>
  <si>
    <t xml:space="preserve">   农业土地开发资金收入</t>
  </si>
  <si>
    <t xml:space="preserve">   国有土地使用权出让收入</t>
  </si>
  <si>
    <t xml:space="preserve">   城市基础设施配套费收入</t>
  </si>
  <si>
    <t xml:space="preserve">   污水处理费收入</t>
  </si>
  <si>
    <t xml:space="preserve">   其他政府性基金收入</t>
  </si>
  <si>
    <t>政府性基金收入合计</t>
  </si>
  <si>
    <t>科目名称</t>
  </si>
  <si>
    <t>政府性基金预算支出合计</t>
  </si>
  <si>
    <t xml:space="preserve">    大中型水库移民后期扶持基金支出</t>
  </si>
  <si>
    <t xml:space="preserve">      移民补助</t>
  </si>
  <si>
    <t xml:space="preserve">      基础设施建设和经济发展</t>
  </si>
  <si>
    <t xml:space="preserve">    国有土地使用权出让收入及对应专项债务收入安排的支出</t>
  </si>
  <si>
    <t xml:space="preserve">      征地和拆迁补偿支出</t>
  </si>
  <si>
    <t xml:space="preserve">      土地开发支出</t>
  </si>
  <si>
    <t xml:space="preserve">      补助被征地农民支出</t>
  </si>
  <si>
    <t xml:space="preserve">      土地出让业务支出</t>
  </si>
  <si>
    <t xml:space="preserve">      其他国有土地使用权出让收入安排的支出</t>
  </si>
  <si>
    <t xml:space="preserve">    农业土地开发资金及对应专项债务收入安排的支出</t>
  </si>
  <si>
    <t xml:space="preserve">    城市基础设施配套费及对应专项债务收入安排的支出</t>
  </si>
  <si>
    <t xml:space="preserve">      其他城市基础设施配套费安排的支出</t>
  </si>
  <si>
    <t xml:space="preserve">    污水处理费及对应专项债务收入安排的支出</t>
  </si>
  <si>
    <t xml:space="preserve">      其他污水处理费安排的支出</t>
  </si>
  <si>
    <t xml:space="preserve">  其他支出</t>
  </si>
  <si>
    <t xml:space="preserve">    彩票公益金及对应专项债务收入安排的支出</t>
  </si>
  <si>
    <t xml:space="preserve">      用于社会福利的彩票公益金支出</t>
  </si>
  <si>
    <t xml:space="preserve">      用于教育事业的彩票公益金支出</t>
  </si>
  <si>
    <t xml:space="preserve">      用于残疾人事业的彩票公益金支出</t>
  </si>
  <si>
    <t xml:space="preserve">      用于城乡医疗救助的彩票公益金支出</t>
  </si>
  <si>
    <t xml:space="preserve">    地方政府专项债务付息支出</t>
  </si>
  <si>
    <t xml:space="preserve">      国有土地使用权出让金债务付息支出</t>
  </si>
  <si>
    <t xml:space="preserve">    地方政府专项债务发行费用支出</t>
  </si>
  <si>
    <t xml:space="preserve">      国有土地使用权出让金债务发行费用支出</t>
  </si>
  <si>
    <t xml:space="preserve">    小型水库移民扶助基金支出</t>
  </si>
  <si>
    <t xml:space="preserve">    国有土地使用权出让收入安排的支出</t>
  </si>
  <si>
    <t xml:space="preserve">    国有土地收益基金收入安排的支出</t>
  </si>
  <si>
    <t xml:space="preserve">    农业土地开发资金收入安排的支出</t>
  </si>
  <si>
    <t xml:space="preserve">    城市基础设施配套费收入安排的支出</t>
  </si>
  <si>
    <t xml:space="preserve">    污水处理费收入安排的支出</t>
  </si>
  <si>
    <t xml:space="preserve">    其他政府性基金收入安排的支出</t>
  </si>
  <si>
    <t xml:space="preserve">    彩票公益金收入安排的支出</t>
  </si>
  <si>
    <t xml:space="preserve">      用于体育事业的彩票公益金支出</t>
  </si>
  <si>
    <t xml:space="preserve">    国有土地收益基金及对应专项债务收入安排的支出</t>
  </si>
  <si>
    <t>项          目</t>
  </si>
  <si>
    <t>政府性基金转移支付合计</t>
  </si>
  <si>
    <t>一、国有资本经营收入合计</t>
  </si>
  <si>
    <t xml:space="preserve">  利润收入</t>
  </si>
  <si>
    <t xml:space="preserve">    运输企业利润收入</t>
  </si>
  <si>
    <t xml:space="preserve">    投资服务企业利润收入</t>
  </si>
  <si>
    <t xml:space="preserve">    纺织轻工企业利润收入</t>
  </si>
  <si>
    <t xml:space="preserve">    建筑施工企业利润收入</t>
  </si>
  <si>
    <t xml:space="preserve">    农林牧渔企业利润收入</t>
  </si>
  <si>
    <t xml:space="preserve">    转制科研院所利润收入</t>
  </si>
  <si>
    <t xml:space="preserve">    教育文化广播企业利润收入</t>
  </si>
  <si>
    <t xml:space="preserve">    机关社团所属企业利润收入</t>
  </si>
  <si>
    <t xml:space="preserve">    金融企业利润收入(国资预算)</t>
  </si>
  <si>
    <t xml:space="preserve">    其他国有资本经营预算企业利润收入</t>
  </si>
  <si>
    <t xml:space="preserve">  股利、股息收入</t>
  </si>
  <si>
    <t>二、转移性收入</t>
  </si>
  <si>
    <t xml:space="preserve">  上年结转收入</t>
  </si>
  <si>
    <t>一、国有资本经营支出合计</t>
  </si>
  <si>
    <t xml:space="preserve">  解决历史遗留问题及改革成本支出</t>
  </si>
  <si>
    <t xml:space="preserve">  国有企业资本金注入</t>
  </si>
  <si>
    <t xml:space="preserve">    国有经济结构调整支出</t>
  </si>
  <si>
    <t xml:space="preserve">    公益性设施投资支出</t>
  </si>
  <si>
    <t xml:space="preserve">    支持科技进步支出</t>
  </si>
  <si>
    <t>二、转移性支出</t>
  </si>
  <si>
    <t xml:space="preserve">  调出资金 </t>
  </si>
  <si>
    <t xml:space="preserve">    国有资本经营预算调出资金</t>
  </si>
  <si>
    <t xml:space="preserve">  结转下年支出</t>
  </si>
  <si>
    <t>单位：万元</t>
    <phoneticPr fontId="17" type="noConversion"/>
  </si>
  <si>
    <t>项        目</t>
  </si>
  <si>
    <t xml:space="preserve">  机关事业单位基本养老保险基金收入</t>
  </si>
  <si>
    <t xml:space="preserve">    机关事业单位基本养老保险费收入</t>
  </si>
  <si>
    <t xml:space="preserve">    机关事业单位基本养老保险基金财政补助收入</t>
  </si>
  <si>
    <t xml:space="preserve">    机关事业单位基本养老保险基金利息收入</t>
  </si>
  <si>
    <t xml:space="preserve">    其他机关事业单位基本养老保险基金收入</t>
  </si>
  <si>
    <r>
      <t xml:space="preserve">  新型农村合作医疗基金</t>
    </r>
    <r>
      <rPr>
        <sz val="11"/>
        <color indexed="8"/>
        <rFont val="黑体"/>
        <family val="3"/>
        <charset val="134"/>
      </rPr>
      <t>收入</t>
    </r>
  </si>
  <si>
    <t xml:space="preserve">    新型农村合作医疗基金缴费收入</t>
  </si>
  <si>
    <t xml:space="preserve">    新型农村合作医疗基金财政补贴收入</t>
  </si>
  <si>
    <t xml:space="preserve">    新型农村合作医疗基金利息收入</t>
  </si>
  <si>
    <t xml:space="preserve">    其他新型农村合作医疗基金收入</t>
  </si>
  <si>
    <t xml:space="preserve">  机关事业单位基本养老保险基金支出</t>
  </si>
  <si>
    <t xml:space="preserve">    基本养老金支出</t>
  </si>
  <si>
    <t xml:space="preserve">    其他机关事业单位基本养老保险基金支出</t>
  </si>
  <si>
    <t>新型农村合作医疗基金医疗待遇支出</t>
  </si>
  <si>
    <t>二、政府性基金预算收支决算情况表</t>
    <phoneticPr fontId="4" type="noConversion"/>
  </si>
  <si>
    <t>三、国有资本经营预算收支决算情况表</t>
    <phoneticPr fontId="4" type="noConversion"/>
  </si>
  <si>
    <t>四、社会保险基金预算收支决算情况表</t>
    <phoneticPr fontId="4" type="noConversion"/>
  </si>
  <si>
    <t>五、其他</t>
    <phoneticPr fontId="4" type="noConversion"/>
  </si>
  <si>
    <t>一、一般公共预算收支决算情况表</t>
    <phoneticPr fontId="4" type="noConversion"/>
  </si>
  <si>
    <t>决算数为上年决算数%</t>
    <phoneticPr fontId="4" type="noConversion"/>
  </si>
  <si>
    <r>
      <rPr>
        <sz val="11"/>
        <color theme="1"/>
        <rFont val="黑体"/>
        <family val="3"/>
        <charset val="134"/>
      </rPr>
      <t>一般公共预算支出合计</t>
    </r>
  </si>
  <si>
    <r>
      <t xml:space="preserve">  </t>
    </r>
    <r>
      <rPr>
        <sz val="11"/>
        <color theme="1"/>
        <rFont val="黑体"/>
        <family val="3"/>
        <charset val="134"/>
      </rPr>
      <t>一般公共服务支出</t>
    </r>
  </si>
  <si>
    <r>
      <t xml:space="preserve">    </t>
    </r>
    <r>
      <rPr>
        <sz val="11"/>
        <color theme="1"/>
        <rFont val="黑体"/>
        <family val="3"/>
        <charset val="134"/>
      </rPr>
      <t>人大事务</t>
    </r>
  </si>
  <si>
    <r>
      <t xml:space="preserve">      </t>
    </r>
    <r>
      <rPr>
        <sz val="11"/>
        <color theme="1"/>
        <rFont val="黑体"/>
        <family val="3"/>
        <charset val="134"/>
      </rPr>
      <t>行政运行</t>
    </r>
  </si>
  <si>
    <r>
      <t xml:space="preserve">      </t>
    </r>
    <r>
      <rPr>
        <sz val="11"/>
        <color theme="1"/>
        <rFont val="黑体"/>
        <family val="3"/>
        <charset val="134"/>
      </rPr>
      <t>一般行政管理事务</t>
    </r>
  </si>
  <si>
    <r>
      <t xml:space="preserve">    </t>
    </r>
    <r>
      <rPr>
        <sz val="11"/>
        <color theme="1"/>
        <rFont val="黑体"/>
        <family val="3"/>
        <charset val="134"/>
      </rPr>
      <t>政协事务</t>
    </r>
  </si>
  <si>
    <r>
      <t xml:space="preserve">    </t>
    </r>
    <r>
      <rPr>
        <sz val="11"/>
        <color theme="1"/>
        <rFont val="黑体"/>
        <family val="3"/>
        <charset val="134"/>
      </rPr>
      <t>政府办公厅</t>
    </r>
    <r>
      <rPr>
        <sz val="11"/>
        <color theme="1"/>
        <rFont val="Times New Roman"/>
        <family val="1"/>
      </rPr>
      <t>(</t>
    </r>
    <r>
      <rPr>
        <sz val="11"/>
        <color theme="1"/>
        <rFont val="黑体"/>
        <family val="3"/>
        <charset val="134"/>
      </rPr>
      <t>室</t>
    </r>
    <r>
      <rPr>
        <sz val="11"/>
        <color theme="1"/>
        <rFont val="Times New Roman"/>
        <family val="1"/>
      </rPr>
      <t>)</t>
    </r>
    <r>
      <rPr>
        <sz val="11"/>
        <color theme="1"/>
        <rFont val="黑体"/>
        <family val="3"/>
        <charset val="134"/>
      </rPr>
      <t>及相关机构事务</t>
    </r>
  </si>
  <si>
    <r>
      <t xml:space="preserve">      </t>
    </r>
    <r>
      <rPr>
        <sz val="11"/>
        <color theme="1"/>
        <rFont val="黑体"/>
        <family val="3"/>
        <charset val="134"/>
      </rPr>
      <t>政务公开审批</t>
    </r>
  </si>
  <si>
    <r>
      <t xml:space="preserve">      </t>
    </r>
    <r>
      <rPr>
        <sz val="11"/>
        <color theme="1"/>
        <rFont val="黑体"/>
        <family val="3"/>
        <charset val="134"/>
      </rPr>
      <t>信访事务</t>
    </r>
  </si>
  <si>
    <r>
      <t xml:space="preserve">      </t>
    </r>
    <r>
      <rPr>
        <sz val="11"/>
        <color theme="1"/>
        <rFont val="黑体"/>
        <family val="3"/>
        <charset val="134"/>
      </rPr>
      <t>事业运行</t>
    </r>
  </si>
  <si>
    <r>
      <t xml:space="preserve">      </t>
    </r>
    <r>
      <rPr>
        <sz val="11"/>
        <color theme="1"/>
        <rFont val="黑体"/>
        <family val="3"/>
        <charset val="134"/>
      </rPr>
      <t>其他政府办公厅</t>
    </r>
    <r>
      <rPr>
        <sz val="11"/>
        <color theme="1"/>
        <rFont val="Times New Roman"/>
        <family val="1"/>
      </rPr>
      <t>(</t>
    </r>
    <r>
      <rPr>
        <sz val="11"/>
        <color theme="1"/>
        <rFont val="黑体"/>
        <family val="3"/>
        <charset val="134"/>
      </rPr>
      <t>室</t>
    </r>
    <r>
      <rPr>
        <sz val="11"/>
        <color theme="1"/>
        <rFont val="Times New Roman"/>
        <family val="1"/>
      </rPr>
      <t>)</t>
    </r>
    <r>
      <rPr>
        <sz val="11"/>
        <color theme="1"/>
        <rFont val="黑体"/>
        <family val="3"/>
        <charset val="134"/>
      </rPr>
      <t>及相关机构事务支出</t>
    </r>
  </si>
  <si>
    <r>
      <t xml:space="preserve">    </t>
    </r>
    <r>
      <rPr>
        <sz val="11"/>
        <color theme="1"/>
        <rFont val="黑体"/>
        <family val="3"/>
        <charset val="134"/>
      </rPr>
      <t>发展与改革事务</t>
    </r>
  </si>
  <si>
    <r>
      <t xml:space="preserve">    </t>
    </r>
    <r>
      <rPr>
        <sz val="11"/>
        <color theme="1"/>
        <rFont val="黑体"/>
        <family val="3"/>
        <charset val="134"/>
      </rPr>
      <t>统计信息事务</t>
    </r>
  </si>
  <si>
    <r>
      <t xml:space="preserve">      </t>
    </r>
    <r>
      <rPr>
        <sz val="11"/>
        <color theme="1"/>
        <rFont val="黑体"/>
        <family val="3"/>
        <charset val="134"/>
      </rPr>
      <t>其他统计信息事务支出</t>
    </r>
  </si>
  <si>
    <r>
      <t xml:space="preserve">    </t>
    </r>
    <r>
      <rPr>
        <sz val="11"/>
        <color theme="1"/>
        <rFont val="黑体"/>
        <family val="3"/>
        <charset val="134"/>
      </rPr>
      <t>财政事务</t>
    </r>
  </si>
  <si>
    <r>
      <t xml:space="preserve">      </t>
    </r>
    <r>
      <rPr>
        <sz val="11"/>
        <color theme="1"/>
        <rFont val="黑体"/>
        <family val="3"/>
        <charset val="134"/>
      </rPr>
      <t>其他财政事务支出</t>
    </r>
  </si>
  <si>
    <r>
      <t xml:space="preserve">    </t>
    </r>
    <r>
      <rPr>
        <sz val="11"/>
        <color theme="1"/>
        <rFont val="黑体"/>
        <family val="3"/>
        <charset val="134"/>
      </rPr>
      <t>税收事务</t>
    </r>
  </si>
  <si>
    <r>
      <t xml:space="preserve">      </t>
    </r>
    <r>
      <rPr>
        <sz val="11"/>
        <color theme="1"/>
        <rFont val="黑体"/>
        <family val="3"/>
        <charset val="134"/>
      </rPr>
      <t>代扣代收代征税款手续费</t>
    </r>
  </si>
  <si>
    <r>
      <t xml:space="preserve">      </t>
    </r>
    <r>
      <rPr>
        <sz val="11"/>
        <color theme="1"/>
        <rFont val="黑体"/>
        <family val="3"/>
        <charset val="134"/>
      </rPr>
      <t>其他税收事务支出</t>
    </r>
  </si>
  <si>
    <r>
      <t xml:space="preserve">    </t>
    </r>
    <r>
      <rPr>
        <sz val="11"/>
        <color theme="1"/>
        <rFont val="黑体"/>
        <family val="3"/>
        <charset val="134"/>
      </rPr>
      <t>审计事务</t>
    </r>
  </si>
  <si>
    <r>
      <t xml:space="preserve">    </t>
    </r>
    <r>
      <rPr>
        <sz val="11"/>
        <color theme="1"/>
        <rFont val="黑体"/>
        <family val="3"/>
        <charset val="134"/>
      </rPr>
      <t>人力资源事务</t>
    </r>
  </si>
  <si>
    <r>
      <t xml:space="preserve">      </t>
    </r>
    <r>
      <rPr>
        <sz val="11"/>
        <color theme="1"/>
        <rFont val="黑体"/>
        <family val="3"/>
        <charset val="134"/>
      </rPr>
      <t>其他人力资源事务支出</t>
    </r>
  </si>
  <si>
    <r>
      <t xml:space="preserve">    </t>
    </r>
    <r>
      <rPr>
        <sz val="11"/>
        <color theme="1"/>
        <rFont val="黑体"/>
        <family val="3"/>
        <charset val="134"/>
      </rPr>
      <t>纪检监察事务</t>
    </r>
  </si>
  <si>
    <r>
      <t xml:space="preserve">    </t>
    </r>
    <r>
      <rPr>
        <sz val="11"/>
        <color theme="1"/>
        <rFont val="黑体"/>
        <family val="3"/>
        <charset val="134"/>
      </rPr>
      <t>商贸事务</t>
    </r>
  </si>
  <si>
    <r>
      <t xml:space="preserve">      </t>
    </r>
    <r>
      <rPr>
        <sz val="11"/>
        <color theme="1"/>
        <rFont val="黑体"/>
        <family val="3"/>
        <charset val="134"/>
      </rPr>
      <t>其他商贸事务支出</t>
    </r>
  </si>
  <si>
    <r>
      <t xml:space="preserve">    </t>
    </r>
    <r>
      <rPr>
        <sz val="11"/>
        <color theme="1"/>
        <rFont val="黑体"/>
        <family val="3"/>
        <charset val="134"/>
      </rPr>
      <t>工商行政管理事务</t>
    </r>
  </si>
  <si>
    <r>
      <t xml:space="preserve">    </t>
    </r>
    <r>
      <rPr>
        <sz val="11"/>
        <color theme="1"/>
        <rFont val="黑体"/>
        <family val="3"/>
        <charset val="134"/>
      </rPr>
      <t>质量技术监督与检验检疫事务</t>
    </r>
  </si>
  <si>
    <r>
      <t xml:space="preserve">  </t>
    </r>
    <r>
      <rPr>
        <sz val="11"/>
        <color theme="1"/>
        <rFont val="黑体"/>
        <family val="3"/>
        <charset val="134"/>
      </rPr>
      <t>民族事务</t>
    </r>
  </si>
  <si>
    <r>
      <t xml:space="preserve"> </t>
    </r>
    <r>
      <rPr>
        <sz val="11"/>
        <color theme="1"/>
        <rFont val="黑体"/>
        <family val="3"/>
        <charset val="134"/>
      </rPr>
      <t>其他民族事务支出</t>
    </r>
  </si>
  <si>
    <r>
      <t xml:space="preserve">    </t>
    </r>
    <r>
      <rPr>
        <sz val="11"/>
        <color theme="1"/>
        <rFont val="黑体"/>
        <family val="3"/>
        <charset val="134"/>
      </rPr>
      <t>档案事务</t>
    </r>
  </si>
  <si>
    <r>
      <t xml:space="preserve">    </t>
    </r>
    <r>
      <rPr>
        <sz val="11"/>
        <color theme="1"/>
        <rFont val="黑体"/>
        <family val="3"/>
        <charset val="134"/>
      </rPr>
      <t>民主党派及工商联事务</t>
    </r>
  </si>
  <si>
    <r>
      <t xml:space="preserve">    </t>
    </r>
    <r>
      <rPr>
        <sz val="11"/>
        <color theme="1"/>
        <rFont val="黑体"/>
        <family val="3"/>
        <charset val="134"/>
      </rPr>
      <t>群众团体事务</t>
    </r>
  </si>
  <si>
    <r>
      <t xml:space="preserve">      </t>
    </r>
    <r>
      <rPr>
        <sz val="11"/>
        <color theme="1"/>
        <rFont val="黑体"/>
        <family val="3"/>
        <charset val="134"/>
      </rPr>
      <t>其他群众团体事务支出</t>
    </r>
  </si>
  <si>
    <r>
      <t xml:space="preserve">    </t>
    </r>
    <r>
      <rPr>
        <sz val="11"/>
        <color theme="1"/>
        <rFont val="黑体"/>
        <family val="3"/>
        <charset val="134"/>
      </rPr>
      <t>党委办公厅</t>
    </r>
    <r>
      <rPr>
        <sz val="11"/>
        <color theme="1"/>
        <rFont val="Times New Roman"/>
        <family val="1"/>
      </rPr>
      <t>(</t>
    </r>
    <r>
      <rPr>
        <sz val="11"/>
        <color theme="1"/>
        <rFont val="黑体"/>
        <family val="3"/>
        <charset val="134"/>
      </rPr>
      <t>室</t>
    </r>
    <r>
      <rPr>
        <sz val="11"/>
        <color theme="1"/>
        <rFont val="Times New Roman"/>
        <family val="1"/>
      </rPr>
      <t>)</t>
    </r>
    <r>
      <rPr>
        <sz val="11"/>
        <color theme="1"/>
        <rFont val="黑体"/>
        <family val="3"/>
        <charset val="134"/>
      </rPr>
      <t>及相关机构事务</t>
    </r>
  </si>
  <si>
    <r>
      <t xml:space="preserve">    </t>
    </r>
    <r>
      <rPr>
        <sz val="11"/>
        <color theme="1"/>
        <rFont val="黑体"/>
        <family val="3"/>
        <charset val="134"/>
      </rPr>
      <t>组织事务</t>
    </r>
  </si>
  <si>
    <r>
      <t xml:space="preserve"> </t>
    </r>
    <r>
      <rPr>
        <sz val="11"/>
        <color theme="1"/>
        <rFont val="黑体"/>
        <family val="3"/>
        <charset val="134"/>
      </rPr>
      <t>其他组织事务支出</t>
    </r>
  </si>
  <si>
    <r>
      <t xml:space="preserve">    </t>
    </r>
    <r>
      <rPr>
        <sz val="11"/>
        <color theme="1"/>
        <rFont val="黑体"/>
        <family val="3"/>
        <charset val="134"/>
      </rPr>
      <t>宣传事务</t>
    </r>
  </si>
  <si>
    <r>
      <t xml:space="preserve">    </t>
    </r>
    <r>
      <rPr>
        <sz val="11"/>
        <color theme="1"/>
        <rFont val="黑体"/>
        <family val="3"/>
        <charset val="134"/>
      </rPr>
      <t>统战事务</t>
    </r>
  </si>
  <si>
    <r>
      <t xml:space="preserve">    </t>
    </r>
    <r>
      <rPr>
        <sz val="11"/>
        <color theme="1"/>
        <rFont val="黑体"/>
        <family val="3"/>
        <charset val="134"/>
      </rPr>
      <t>其他共产党事务支出</t>
    </r>
  </si>
  <si>
    <r>
      <t xml:space="preserve"> </t>
    </r>
    <r>
      <rPr>
        <sz val="11"/>
        <color theme="1"/>
        <rFont val="黑体"/>
        <family val="3"/>
        <charset val="134"/>
      </rPr>
      <t>其他一般公共服务支出</t>
    </r>
  </si>
  <si>
    <r>
      <t xml:space="preserve">  </t>
    </r>
    <r>
      <rPr>
        <sz val="11"/>
        <color theme="1"/>
        <rFont val="黑体"/>
        <family val="3"/>
        <charset val="134"/>
      </rPr>
      <t>公共安全支出</t>
    </r>
  </si>
  <si>
    <r>
      <t xml:space="preserve">    </t>
    </r>
    <r>
      <rPr>
        <sz val="11"/>
        <color theme="1"/>
        <rFont val="黑体"/>
        <family val="3"/>
        <charset val="134"/>
      </rPr>
      <t>武装警察</t>
    </r>
  </si>
  <si>
    <r>
      <t xml:space="preserve">      </t>
    </r>
    <r>
      <rPr>
        <sz val="11"/>
        <color theme="1"/>
        <rFont val="黑体"/>
        <family val="3"/>
        <charset val="134"/>
      </rPr>
      <t>边防</t>
    </r>
  </si>
  <si>
    <r>
      <t xml:space="preserve">      </t>
    </r>
    <r>
      <rPr>
        <sz val="11"/>
        <color theme="1"/>
        <rFont val="黑体"/>
        <family val="3"/>
        <charset val="134"/>
      </rPr>
      <t>消防</t>
    </r>
  </si>
  <si>
    <r>
      <t xml:space="preserve">    </t>
    </r>
    <r>
      <rPr>
        <sz val="11"/>
        <color theme="1"/>
        <rFont val="黑体"/>
        <family val="3"/>
        <charset val="134"/>
      </rPr>
      <t>公安</t>
    </r>
  </si>
  <si>
    <r>
      <t xml:space="preserve">    </t>
    </r>
    <r>
      <rPr>
        <sz val="11"/>
        <color theme="1"/>
        <rFont val="黑体"/>
        <family val="3"/>
        <charset val="134"/>
      </rPr>
      <t>检察</t>
    </r>
  </si>
  <si>
    <r>
      <t xml:space="preserve">    </t>
    </r>
    <r>
      <rPr>
        <sz val="11"/>
        <color theme="1"/>
        <rFont val="黑体"/>
        <family val="3"/>
        <charset val="134"/>
      </rPr>
      <t>法院</t>
    </r>
  </si>
  <si>
    <r>
      <t xml:space="preserve">    </t>
    </r>
    <r>
      <rPr>
        <sz val="11"/>
        <color theme="1"/>
        <rFont val="黑体"/>
        <family val="3"/>
        <charset val="134"/>
      </rPr>
      <t>司法</t>
    </r>
  </si>
  <si>
    <r>
      <t xml:space="preserve">  </t>
    </r>
    <r>
      <rPr>
        <sz val="11"/>
        <color theme="1"/>
        <rFont val="黑体"/>
        <family val="3"/>
        <charset val="134"/>
      </rPr>
      <t>其他公共安全支出</t>
    </r>
  </si>
  <si>
    <r>
      <t xml:space="preserve"> </t>
    </r>
    <r>
      <rPr>
        <sz val="11"/>
        <color theme="1"/>
        <rFont val="黑体"/>
        <family val="3"/>
        <charset val="134"/>
      </rPr>
      <t>其他公共安全支出</t>
    </r>
  </si>
  <si>
    <r>
      <t xml:space="preserve">  </t>
    </r>
    <r>
      <rPr>
        <sz val="11"/>
        <color theme="1"/>
        <rFont val="黑体"/>
        <family val="3"/>
        <charset val="134"/>
      </rPr>
      <t>教育支出</t>
    </r>
  </si>
  <si>
    <r>
      <t xml:space="preserve">    </t>
    </r>
    <r>
      <rPr>
        <sz val="11"/>
        <color theme="1"/>
        <rFont val="黑体"/>
        <family val="3"/>
        <charset val="134"/>
      </rPr>
      <t>教育管理事务</t>
    </r>
  </si>
  <si>
    <r>
      <t xml:space="preserve">    </t>
    </r>
    <r>
      <rPr>
        <sz val="11"/>
        <color theme="1"/>
        <rFont val="黑体"/>
        <family val="3"/>
        <charset val="134"/>
      </rPr>
      <t>普通教育</t>
    </r>
  </si>
  <si>
    <r>
      <t xml:space="preserve">      </t>
    </r>
    <r>
      <rPr>
        <sz val="11"/>
        <color theme="1"/>
        <rFont val="黑体"/>
        <family val="3"/>
        <charset val="134"/>
      </rPr>
      <t>学前教育</t>
    </r>
  </si>
  <si>
    <r>
      <t xml:space="preserve">      </t>
    </r>
    <r>
      <rPr>
        <sz val="11"/>
        <color theme="1"/>
        <rFont val="黑体"/>
        <family val="3"/>
        <charset val="134"/>
      </rPr>
      <t>小学教育</t>
    </r>
  </si>
  <si>
    <r>
      <t xml:space="preserve">      </t>
    </r>
    <r>
      <rPr>
        <sz val="11"/>
        <color theme="1"/>
        <rFont val="黑体"/>
        <family val="3"/>
        <charset val="134"/>
      </rPr>
      <t>初中教育</t>
    </r>
  </si>
  <si>
    <r>
      <t xml:space="preserve">      </t>
    </r>
    <r>
      <rPr>
        <sz val="11"/>
        <color theme="1"/>
        <rFont val="黑体"/>
        <family val="3"/>
        <charset val="134"/>
      </rPr>
      <t>高中教育</t>
    </r>
  </si>
  <si>
    <r>
      <t xml:space="preserve">    </t>
    </r>
    <r>
      <rPr>
        <sz val="11"/>
        <color theme="1"/>
        <rFont val="黑体"/>
        <family val="3"/>
        <charset val="134"/>
      </rPr>
      <t>职业教育</t>
    </r>
  </si>
  <si>
    <r>
      <t xml:space="preserve">      </t>
    </r>
    <r>
      <rPr>
        <sz val="11"/>
        <color theme="1"/>
        <rFont val="黑体"/>
        <family val="3"/>
        <charset val="134"/>
      </rPr>
      <t>中专教育</t>
    </r>
  </si>
  <si>
    <r>
      <t xml:space="preserve">      </t>
    </r>
    <r>
      <rPr>
        <sz val="11"/>
        <color theme="1"/>
        <rFont val="黑体"/>
        <family val="3"/>
        <charset val="134"/>
      </rPr>
      <t>职业高中教育</t>
    </r>
  </si>
  <si>
    <r>
      <t xml:space="preserve">      </t>
    </r>
    <r>
      <rPr>
        <sz val="11"/>
        <color theme="1"/>
        <rFont val="黑体"/>
        <family val="3"/>
        <charset val="134"/>
      </rPr>
      <t>其他职业教育支出</t>
    </r>
  </si>
  <si>
    <r>
      <t xml:space="preserve">    </t>
    </r>
    <r>
      <rPr>
        <sz val="11"/>
        <color theme="1"/>
        <rFont val="黑体"/>
        <family val="3"/>
        <charset val="134"/>
      </rPr>
      <t>成人教育</t>
    </r>
  </si>
  <si>
    <r>
      <t xml:space="preserve">      </t>
    </r>
    <r>
      <rPr>
        <sz val="11"/>
        <color theme="1"/>
        <rFont val="黑体"/>
        <family val="3"/>
        <charset val="134"/>
      </rPr>
      <t>成人高等教育</t>
    </r>
  </si>
  <si>
    <r>
      <t xml:space="preserve">    </t>
    </r>
    <r>
      <rPr>
        <sz val="11"/>
        <color theme="1"/>
        <rFont val="黑体"/>
        <family val="3"/>
        <charset val="134"/>
      </rPr>
      <t>特殊教育</t>
    </r>
  </si>
  <si>
    <r>
      <t xml:space="preserve">      </t>
    </r>
    <r>
      <rPr>
        <sz val="11"/>
        <color theme="1"/>
        <rFont val="黑体"/>
        <family val="3"/>
        <charset val="134"/>
      </rPr>
      <t>特殊学校教育</t>
    </r>
  </si>
  <si>
    <r>
      <t xml:space="preserve">    </t>
    </r>
    <r>
      <rPr>
        <sz val="11"/>
        <color theme="1"/>
        <rFont val="黑体"/>
        <family val="3"/>
        <charset val="134"/>
      </rPr>
      <t>进修及培训</t>
    </r>
  </si>
  <si>
    <r>
      <t xml:space="preserve">      </t>
    </r>
    <r>
      <rPr>
        <sz val="11"/>
        <color theme="1"/>
        <rFont val="黑体"/>
        <family val="3"/>
        <charset val="134"/>
      </rPr>
      <t>教师进修</t>
    </r>
  </si>
  <si>
    <r>
      <t xml:space="preserve">      </t>
    </r>
    <r>
      <rPr>
        <sz val="11"/>
        <color theme="1"/>
        <rFont val="黑体"/>
        <family val="3"/>
        <charset val="134"/>
      </rPr>
      <t>干部教育</t>
    </r>
  </si>
  <si>
    <r>
      <t xml:space="preserve">    </t>
    </r>
    <r>
      <rPr>
        <sz val="11"/>
        <color theme="1"/>
        <rFont val="黑体"/>
        <family val="3"/>
        <charset val="134"/>
      </rPr>
      <t>教育费附加安排的支出</t>
    </r>
  </si>
  <si>
    <r>
      <t xml:space="preserve">      </t>
    </r>
    <r>
      <rPr>
        <sz val="11"/>
        <color theme="1"/>
        <rFont val="黑体"/>
        <family val="3"/>
        <charset val="134"/>
      </rPr>
      <t>农村中小学教学设施</t>
    </r>
  </si>
  <si>
    <r>
      <t xml:space="preserve">      </t>
    </r>
    <r>
      <rPr>
        <sz val="11"/>
        <color theme="1"/>
        <rFont val="黑体"/>
        <family val="3"/>
        <charset val="134"/>
      </rPr>
      <t>其他教育费附加安排的支出</t>
    </r>
  </si>
  <si>
    <r>
      <t xml:space="preserve">    </t>
    </r>
    <r>
      <rPr>
        <sz val="11"/>
        <color theme="1"/>
        <rFont val="黑体"/>
        <family val="3"/>
        <charset val="134"/>
      </rPr>
      <t>其他教育支出</t>
    </r>
    <r>
      <rPr>
        <sz val="11"/>
        <color theme="1"/>
        <rFont val="Times New Roman"/>
        <family val="1"/>
      </rPr>
      <t>(</t>
    </r>
    <r>
      <rPr>
        <sz val="11"/>
        <color theme="1"/>
        <rFont val="黑体"/>
        <family val="3"/>
        <charset val="134"/>
      </rPr>
      <t>款</t>
    </r>
    <r>
      <rPr>
        <sz val="11"/>
        <color theme="1"/>
        <rFont val="Times New Roman"/>
        <family val="1"/>
      </rPr>
      <t>)</t>
    </r>
  </si>
  <si>
    <r>
      <t xml:space="preserve">      </t>
    </r>
    <r>
      <rPr>
        <sz val="11"/>
        <color theme="1"/>
        <rFont val="黑体"/>
        <family val="3"/>
        <charset val="134"/>
      </rPr>
      <t>其他教育支出</t>
    </r>
    <r>
      <rPr>
        <sz val="11"/>
        <color theme="1"/>
        <rFont val="Times New Roman"/>
        <family val="1"/>
      </rPr>
      <t>(</t>
    </r>
    <r>
      <rPr>
        <sz val="11"/>
        <color theme="1"/>
        <rFont val="黑体"/>
        <family val="3"/>
        <charset val="134"/>
      </rPr>
      <t>项</t>
    </r>
    <r>
      <rPr>
        <sz val="11"/>
        <color theme="1"/>
        <rFont val="Times New Roman"/>
        <family val="1"/>
      </rPr>
      <t>)</t>
    </r>
  </si>
  <si>
    <r>
      <t xml:space="preserve">  </t>
    </r>
    <r>
      <rPr>
        <sz val="11"/>
        <color theme="1"/>
        <rFont val="黑体"/>
        <family val="3"/>
        <charset val="134"/>
      </rPr>
      <t>科学技术支出</t>
    </r>
  </si>
  <si>
    <r>
      <t xml:space="preserve">    </t>
    </r>
    <r>
      <rPr>
        <sz val="11"/>
        <color theme="1"/>
        <rFont val="黑体"/>
        <family val="3"/>
        <charset val="134"/>
      </rPr>
      <t>技术研究与开发</t>
    </r>
  </si>
  <si>
    <r>
      <t xml:space="preserve">      </t>
    </r>
    <r>
      <rPr>
        <sz val="11"/>
        <color theme="1"/>
        <rFont val="黑体"/>
        <family val="3"/>
        <charset val="134"/>
      </rPr>
      <t>机构运行</t>
    </r>
  </si>
  <si>
    <r>
      <t xml:space="preserve">    </t>
    </r>
    <r>
      <rPr>
        <sz val="11"/>
        <color theme="1"/>
        <rFont val="黑体"/>
        <family val="3"/>
        <charset val="134"/>
      </rPr>
      <t>科学技术普及</t>
    </r>
  </si>
  <si>
    <r>
      <t xml:space="preserve">      </t>
    </r>
    <r>
      <rPr>
        <sz val="11"/>
        <color theme="1"/>
        <rFont val="黑体"/>
        <family val="3"/>
        <charset val="134"/>
      </rPr>
      <t>其他科学技术普及支出</t>
    </r>
  </si>
  <si>
    <r>
      <t xml:space="preserve">  </t>
    </r>
    <r>
      <rPr>
        <sz val="11"/>
        <color theme="1"/>
        <rFont val="黑体"/>
        <family val="3"/>
        <charset val="134"/>
      </rPr>
      <t>其他科学技术支出</t>
    </r>
  </si>
  <si>
    <r>
      <t xml:space="preserve"> </t>
    </r>
    <r>
      <rPr>
        <sz val="11"/>
        <color theme="1"/>
        <rFont val="黑体"/>
        <family val="3"/>
        <charset val="134"/>
      </rPr>
      <t>其他科学技术支出</t>
    </r>
  </si>
  <si>
    <r>
      <t xml:space="preserve">  </t>
    </r>
    <r>
      <rPr>
        <sz val="11"/>
        <color theme="1"/>
        <rFont val="黑体"/>
        <family val="3"/>
        <charset val="134"/>
      </rPr>
      <t>文化体育与传媒支出</t>
    </r>
  </si>
  <si>
    <r>
      <t xml:space="preserve">    </t>
    </r>
    <r>
      <rPr>
        <sz val="11"/>
        <color theme="1"/>
        <rFont val="黑体"/>
        <family val="3"/>
        <charset val="134"/>
      </rPr>
      <t>文化</t>
    </r>
  </si>
  <si>
    <r>
      <t xml:space="preserve">      </t>
    </r>
    <r>
      <rPr>
        <sz val="11"/>
        <color theme="1"/>
        <rFont val="黑体"/>
        <family val="3"/>
        <charset val="134"/>
      </rPr>
      <t>图书馆</t>
    </r>
  </si>
  <si>
    <r>
      <t xml:space="preserve">      </t>
    </r>
    <r>
      <rPr>
        <sz val="11"/>
        <color theme="1"/>
        <rFont val="黑体"/>
        <family val="3"/>
        <charset val="134"/>
      </rPr>
      <t>群众文化</t>
    </r>
  </si>
  <si>
    <r>
      <t xml:space="preserve">      </t>
    </r>
    <r>
      <rPr>
        <sz val="11"/>
        <color theme="1"/>
        <rFont val="黑体"/>
        <family val="3"/>
        <charset val="134"/>
      </rPr>
      <t>文化创作与保护</t>
    </r>
  </si>
  <si>
    <r>
      <t xml:space="preserve">      </t>
    </r>
    <r>
      <rPr>
        <sz val="11"/>
        <color theme="1"/>
        <rFont val="黑体"/>
        <family val="3"/>
        <charset val="134"/>
      </rPr>
      <t>文化市场管理</t>
    </r>
  </si>
  <si>
    <r>
      <t xml:space="preserve">    </t>
    </r>
    <r>
      <rPr>
        <sz val="11"/>
        <color theme="1"/>
        <rFont val="黑体"/>
        <family val="3"/>
        <charset val="134"/>
      </rPr>
      <t>文物</t>
    </r>
  </si>
  <si>
    <r>
      <t xml:space="preserve">      </t>
    </r>
    <r>
      <rPr>
        <sz val="11"/>
        <color theme="1"/>
        <rFont val="黑体"/>
        <family val="3"/>
        <charset val="134"/>
      </rPr>
      <t>博物馆</t>
    </r>
  </si>
  <si>
    <r>
      <t xml:space="preserve">    </t>
    </r>
    <r>
      <rPr>
        <sz val="11"/>
        <color theme="1"/>
        <rFont val="黑体"/>
        <family val="3"/>
        <charset val="134"/>
      </rPr>
      <t>体育</t>
    </r>
  </si>
  <si>
    <r>
      <t xml:space="preserve">      </t>
    </r>
    <r>
      <rPr>
        <sz val="11"/>
        <color theme="1"/>
        <rFont val="黑体"/>
        <family val="3"/>
        <charset val="134"/>
      </rPr>
      <t>群众体育</t>
    </r>
  </si>
  <si>
    <r>
      <t xml:space="preserve">      </t>
    </r>
    <r>
      <rPr>
        <sz val="11"/>
        <color theme="1"/>
        <rFont val="黑体"/>
        <family val="3"/>
        <charset val="134"/>
      </rPr>
      <t>其他体育支出</t>
    </r>
  </si>
  <si>
    <r>
      <t xml:space="preserve">    </t>
    </r>
    <r>
      <rPr>
        <sz val="11"/>
        <color theme="1"/>
        <rFont val="黑体"/>
        <family val="3"/>
        <charset val="134"/>
      </rPr>
      <t>新闻出版广播影视</t>
    </r>
  </si>
  <si>
    <r>
      <t xml:space="preserve">      </t>
    </r>
    <r>
      <rPr>
        <sz val="11"/>
        <color theme="1"/>
        <rFont val="黑体"/>
        <family val="3"/>
        <charset val="134"/>
      </rPr>
      <t>电视</t>
    </r>
  </si>
  <si>
    <r>
      <t xml:space="preserve">      </t>
    </r>
    <r>
      <rPr>
        <sz val="11"/>
        <color theme="1"/>
        <rFont val="黑体"/>
        <family val="3"/>
        <charset val="134"/>
      </rPr>
      <t>新闻通讯</t>
    </r>
  </si>
  <si>
    <r>
      <t xml:space="preserve">      </t>
    </r>
    <r>
      <rPr>
        <sz val="11"/>
        <color theme="1"/>
        <rFont val="黑体"/>
        <family val="3"/>
        <charset val="134"/>
      </rPr>
      <t>其他新闻出版广播影视支出</t>
    </r>
  </si>
  <si>
    <r>
      <t xml:space="preserve">    </t>
    </r>
    <r>
      <rPr>
        <sz val="11"/>
        <color theme="1"/>
        <rFont val="黑体"/>
        <family val="3"/>
        <charset val="134"/>
      </rPr>
      <t>其他文化体育与传媒支出</t>
    </r>
    <r>
      <rPr>
        <sz val="11"/>
        <color theme="1"/>
        <rFont val="Times New Roman"/>
        <family val="1"/>
      </rPr>
      <t>(</t>
    </r>
    <r>
      <rPr>
        <sz val="11"/>
        <color theme="1"/>
        <rFont val="黑体"/>
        <family val="3"/>
        <charset val="134"/>
      </rPr>
      <t>款</t>
    </r>
    <r>
      <rPr>
        <sz val="11"/>
        <color theme="1"/>
        <rFont val="Times New Roman"/>
        <family val="1"/>
      </rPr>
      <t>)</t>
    </r>
  </si>
  <si>
    <r>
      <t xml:space="preserve">      </t>
    </r>
    <r>
      <rPr>
        <sz val="11"/>
        <color theme="1"/>
        <rFont val="黑体"/>
        <family val="3"/>
        <charset val="134"/>
      </rPr>
      <t>其他文化体育与传媒支出</t>
    </r>
    <r>
      <rPr>
        <sz val="11"/>
        <color theme="1"/>
        <rFont val="Times New Roman"/>
        <family val="1"/>
      </rPr>
      <t>(</t>
    </r>
    <r>
      <rPr>
        <sz val="11"/>
        <color theme="1"/>
        <rFont val="黑体"/>
        <family val="3"/>
        <charset val="134"/>
      </rPr>
      <t>项</t>
    </r>
    <r>
      <rPr>
        <sz val="11"/>
        <color theme="1"/>
        <rFont val="Times New Roman"/>
        <family val="1"/>
      </rPr>
      <t>)</t>
    </r>
  </si>
  <si>
    <r>
      <t xml:space="preserve">  </t>
    </r>
    <r>
      <rPr>
        <sz val="11"/>
        <color theme="1"/>
        <rFont val="黑体"/>
        <family val="3"/>
        <charset val="134"/>
      </rPr>
      <t>社会保障和就业支出</t>
    </r>
  </si>
  <si>
    <r>
      <t xml:space="preserve">    </t>
    </r>
    <r>
      <rPr>
        <sz val="11"/>
        <color theme="1"/>
        <rFont val="黑体"/>
        <family val="3"/>
        <charset val="134"/>
      </rPr>
      <t>人力资源和社会保障管理事务</t>
    </r>
  </si>
  <si>
    <r>
      <t xml:space="preserve">      </t>
    </r>
    <r>
      <rPr>
        <sz val="11"/>
        <color theme="1"/>
        <rFont val="黑体"/>
        <family val="3"/>
        <charset val="134"/>
      </rPr>
      <t>劳动保障监察</t>
    </r>
  </si>
  <si>
    <r>
      <t xml:space="preserve">      </t>
    </r>
    <r>
      <rPr>
        <sz val="11"/>
        <color theme="1"/>
        <rFont val="黑体"/>
        <family val="3"/>
        <charset val="134"/>
      </rPr>
      <t>就业管理事务</t>
    </r>
  </si>
  <si>
    <r>
      <t xml:space="preserve">      </t>
    </r>
    <r>
      <rPr>
        <sz val="11"/>
        <color theme="1"/>
        <rFont val="黑体"/>
        <family val="3"/>
        <charset val="134"/>
      </rPr>
      <t>社会保险经办机构</t>
    </r>
  </si>
  <si>
    <r>
      <t xml:space="preserve">      </t>
    </r>
    <r>
      <rPr>
        <sz val="11"/>
        <color theme="1"/>
        <rFont val="黑体"/>
        <family val="3"/>
        <charset val="134"/>
      </rPr>
      <t>劳动关系和维权</t>
    </r>
  </si>
  <si>
    <r>
      <t xml:space="preserve">    </t>
    </r>
    <r>
      <rPr>
        <sz val="11"/>
        <color theme="1"/>
        <rFont val="黑体"/>
        <family val="3"/>
        <charset val="134"/>
      </rPr>
      <t>民政管理事务</t>
    </r>
  </si>
  <si>
    <r>
      <t xml:space="preserve">      </t>
    </r>
    <r>
      <rPr>
        <sz val="11"/>
        <color theme="1"/>
        <rFont val="黑体"/>
        <family val="3"/>
        <charset val="134"/>
      </rPr>
      <t>拥军优属</t>
    </r>
  </si>
  <si>
    <r>
      <t xml:space="preserve">      </t>
    </r>
    <r>
      <rPr>
        <sz val="11"/>
        <color theme="1"/>
        <rFont val="黑体"/>
        <family val="3"/>
        <charset val="134"/>
      </rPr>
      <t>行政区划和地名管理</t>
    </r>
  </si>
  <si>
    <r>
      <t xml:space="preserve">      </t>
    </r>
    <r>
      <rPr>
        <sz val="11"/>
        <color theme="1"/>
        <rFont val="黑体"/>
        <family val="3"/>
        <charset val="134"/>
      </rPr>
      <t>基层政权和社区建设</t>
    </r>
  </si>
  <si>
    <r>
      <t xml:space="preserve">      </t>
    </r>
    <r>
      <rPr>
        <sz val="11"/>
        <color theme="1"/>
        <rFont val="黑体"/>
        <family val="3"/>
        <charset val="134"/>
      </rPr>
      <t>其他民政管理事务支出</t>
    </r>
  </si>
  <si>
    <r>
      <t xml:space="preserve">    </t>
    </r>
    <r>
      <rPr>
        <sz val="11"/>
        <color theme="1"/>
        <rFont val="黑体"/>
        <family val="3"/>
        <charset val="134"/>
      </rPr>
      <t>行政事业单位离退休</t>
    </r>
  </si>
  <si>
    <r>
      <t xml:space="preserve">      </t>
    </r>
    <r>
      <rPr>
        <sz val="11"/>
        <color theme="1"/>
        <rFont val="黑体"/>
        <family val="3"/>
        <charset val="134"/>
      </rPr>
      <t>归口管理的行政单位离退休</t>
    </r>
  </si>
  <si>
    <r>
      <t xml:space="preserve">      </t>
    </r>
    <r>
      <rPr>
        <sz val="11"/>
        <color theme="1"/>
        <rFont val="黑体"/>
        <family val="3"/>
        <charset val="134"/>
      </rPr>
      <t>事业单位离退休</t>
    </r>
  </si>
  <si>
    <r>
      <t xml:space="preserve">      </t>
    </r>
    <r>
      <rPr>
        <sz val="11"/>
        <color theme="1"/>
        <rFont val="黑体"/>
        <family val="3"/>
        <charset val="134"/>
      </rPr>
      <t>离退休人员管理机构</t>
    </r>
  </si>
  <si>
    <r>
      <t xml:space="preserve">      </t>
    </r>
    <r>
      <rPr>
        <sz val="11"/>
        <color theme="1"/>
        <rFont val="黑体"/>
        <family val="3"/>
        <charset val="134"/>
      </rPr>
      <t>机关事业单位基本养老保险缴费支出</t>
    </r>
  </si>
  <si>
    <r>
      <t xml:space="preserve">      </t>
    </r>
    <r>
      <rPr>
        <sz val="11"/>
        <color theme="1"/>
        <rFont val="黑体"/>
        <family val="3"/>
        <charset val="134"/>
      </rPr>
      <t>对机关事业单位基本养老保险基金的补助</t>
    </r>
  </si>
  <si>
    <r>
      <t xml:space="preserve">      </t>
    </r>
    <r>
      <rPr>
        <sz val="11"/>
        <color theme="1"/>
        <rFont val="黑体"/>
        <family val="3"/>
        <charset val="134"/>
      </rPr>
      <t>其他行政事业单位离退休支出</t>
    </r>
  </si>
  <si>
    <r>
      <t xml:space="preserve">    </t>
    </r>
    <r>
      <rPr>
        <sz val="11"/>
        <color theme="1"/>
        <rFont val="黑体"/>
        <family val="3"/>
        <charset val="134"/>
      </rPr>
      <t>就业补助</t>
    </r>
  </si>
  <si>
    <r>
      <t xml:space="preserve">      </t>
    </r>
    <r>
      <rPr>
        <sz val="11"/>
        <color theme="1"/>
        <rFont val="黑体"/>
        <family val="3"/>
        <charset val="134"/>
      </rPr>
      <t>职业培训补贴</t>
    </r>
  </si>
  <si>
    <r>
      <t xml:space="preserve">      </t>
    </r>
    <r>
      <rPr>
        <sz val="11"/>
        <color theme="1"/>
        <rFont val="黑体"/>
        <family val="3"/>
        <charset val="134"/>
      </rPr>
      <t>社会保险补贴</t>
    </r>
  </si>
  <si>
    <r>
      <t xml:space="preserve">      </t>
    </r>
    <r>
      <rPr>
        <sz val="11"/>
        <color theme="1"/>
        <rFont val="黑体"/>
        <family val="3"/>
        <charset val="134"/>
      </rPr>
      <t>公益性岗位补贴</t>
    </r>
  </si>
  <si>
    <r>
      <t xml:space="preserve">      </t>
    </r>
    <r>
      <rPr>
        <sz val="11"/>
        <color theme="1"/>
        <rFont val="黑体"/>
        <family val="3"/>
        <charset val="134"/>
      </rPr>
      <t>其他就业补助支出</t>
    </r>
  </si>
  <si>
    <r>
      <t xml:space="preserve">    </t>
    </r>
    <r>
      <rPr>
        <sz val="11"/>
        <color theme="1"/>
        <rFont val="黑体"/>
        <family val="3"/>
        <charset val="134"/>
      </rPr>
      <t>抚恤</t>
    </r>
  </si>
  <si>
    <r>
      <t xml:space="preserve">      </t>
    </r>
    <r>
      <rPr>
        <sz val="11"/>
        <color theme="1"/>
        <rFont val="黑体"/>
        <family val="3"/>
        <charset val="134"/>
      </rPr>
      <t>在乡复员、退伍军人生活补助</t>
    </r>
  </si>
  <si>
    <r>
      <t xml:space="preserve">      </t>
    </r>
    <r>
      <rPr>
        <sz val="11"/>
        <color theme="1"/>
        <rFont val="黑体"/>
        <family val="3"/>
        <charset val="134"/>
      </rPr>
      <t>义务兵优待</t>
    </r>
  </si>
  <si>
    <r>
      <t xml:space="preserve">      </t>
    </r>
    <r>
      <rPr>
        <sz val="11"/>
        <color theme="1"/>
        <rFont val="黑体"/>
        <family val="3"/>
        <charset val="134"/>
      </rPr>
      <t>其他优抚支出</t>
    </r>
  </si>
  <si>
    <r>
      <t xml:space="preserve">    </t>
    </r>
    <r>
      <rPr>
        <sz val="11"/>
        <color theme="1"/>
        <rFont val="黑体"/>
        <family val="3"/>
        <charset val="134"/>
      </rPr>
      <t>退役安置</t>
    </r>
  </si>
  <si>
    <r>
      <t xml:space="preserve">      </t>
    </r>
    <r>
      <rPr>
        <sz val="11"/>
        <color theme="1"/>
        <rFont val="黑体"/>
        <family val="3"/>
        <charset val="134"/>
      </rPr>
      <t>军队移交政府的离退休人员安置</t>
    </r>
  </si>
  <si>
    <r>
      <t xml:space="preserve">      </t>
    </r>
    <r>
      <rPr>
        <sz val="11"/>
        <color theme="1"/>
        <rFont val="黑体"/>
        <family val="3"/>
        <charset val="134"/>
      </rPr>
      <t>军队移交政府离退休干部管理机构</t>
    </r>
  </si>
  <si>
    <r>
      <t xml:space="preserve">    </t>
    </r>
    <r>
      <rPr>
        <sz val="11"/>
        <color theme="1"/>
        <rFont val="黑体"/>
        <family val="3"/>
        <charset val="134"/>
      </rPr>
      <t>社会福利</t>
    </r>
  </si>
  <si>
    <r>
      <t xml:space="preserve">      </t>
    </r>
    <r>
      <rPr>
        <sz val="11"/>
        <color theme="1"/>
        <rFont val="黑体"/>
        <family val="3"/>
        <charset val="134"/>
      </rPr>
      <t>老年福利</t>
    </r>
    <phoneticPr fontId="1" type="noConversion"/>
  </si>
  <si>
    <r>
      <t xml:space="preserve">      </t>
    </r>
    <r>
      <rPr>
        <sz val="11"/>
        <color theme="1"/>
        <rFont val="黑体"/>
        <family val="3"/>
        <charset val="134"/>
      </rPr>
      <t>殡葬</t>
    </r>
  </si>
  <si>
    <r>
      <t xml:space="preserve">    </t>
    </r>
    <r>
      <rPr>
        <sz val="11"/>
        <color theme="1"/>
        <rFont val="黑体"/>
        <family val="3"/>
        <charset val="134"/>
      </rPr>
      <t>残疾人事业</t>
    </r>
  </si>
  <si>
    <r>
      <t xml:space="preserve">      </t>
    </r>
    <r>
      <rPr>
        <sz val="11"/>
        <color theme="1"/>
        <rFont val="黑体"/>
        <family val="3"/>
        <charset val="134"/>
      </rPr>
      <t>残疾人就业和扶贫</t>
    </r>
  </si>
  <si>
    <r>
      <t xml:space="preserve">      </t>
    </r>
    <r>
      <rPr>
        <sz val="11"/>
        <color theme="1"/>
        <rFont val="黑体"/>
        <family val="3"/>
        <charset val="134"/>
      </rPr>
      <t>其他残疾人事业支出</t>
    </r>
  </si>
  <si>
    <r>
      <t xml:space="preserve">    </t>
    </r>
    <r>
      <rPr>
        <sz val="11"/>
        <color theme="1"/>
        <rFont val="黑体"/>
        <family val="3"/>
        <charset val="134"/>
      </rPr>
      <t>自然灾害生活救助</t>
    </r>
  </si>
  <si>
    <r>
      <t xml:space="preserve">      </t>
    </r>
    <r>
      <rPr>
        <sz val="11"/>
        <color theme="1"/>
        <rFont val="黑体"/>
        <family val="3"/>
        <charset val="134"/>
      </rPr>
      <t>地方自然灾害生活补助</t>
    </r>
  </si>
  <si>
    <r>
      <t xml:space="preserve">      </t>
    </r>
    <r>
      <rPr>
        <sz val="11"/>
        <color theme="1"/>
        <rFont val="黑体"/>
        <family val="3"/>
        <charset val="134"/>
      </rPr>
      <t>自然灾害灾后重建补助</t>
    </r>
  </si>
  <si>
    <r>
      <t xml:space="preserve">    </t>
    </r>
    <r>
      <rPr>
        <sz val="11"/>
        <color theme="1"/>
        <rFont val="黑体"/>
        <family val="3"/>
        <charset val="134"/>
      </rPr>
      <t>红十字事业</t>
    </r>
  </si>
  <si>
    <r>
      <t xml:space="preserve">      </t>
    </r>
    <r>
      <rPr>
        <sz val="11"/>
        <color theme="1"/>
        <rFont val="黑体"/>
        <family val="3"/>
        <charset val="134"/>
      </rPr>
      <t>其他红十字事业支出</t>
    </r>
  </si>
  <si>
    <r>
      <t xml:space="preserve">    </t>
    </r>
    <r>
      <rPr>
        <sz val="11"/>
        <color theme="1"/>
        <rFont val="黑体"/>
        <family val="3"/>
        <charset val="134"/>
      </rPr>
      <t>最低生活保障</t>
    </r>
  </si>
  <si>
    <r>
      <t xml:space="preserve">      </t>
    </r>
    <r>
      <rPr>
        <sz val="11"/>
        <color theme="1"/>
        <rFont val="黑体"/>
        <family val="3"/>
        <charset val="134"/>
      </rPr>
      <t>城市最低生活保障金支出</t>
    </r>
  </si>
  <si>
    <r>
      <t xml:space="preserve">      </t>
    </r>
    <r>
      <rPr>
        <sz val="11"/>
        <color theme="1"/>
        <rFont val="黑体"/>
        <family val="3"/>
        <charset val="134"/>
      </rPr>
      <t>农村最低生活保障金支出</t>
    </r>
  </si>
  <si>
    <r>
      <t xml:space="preserve">    </t>
    </r>
    <r>
      <rPr>
        <sz val="11"/>
        <color theme="1"/>
        <rFont val="黑体"/>
        <family val="3"/>
        <charset val="134"/>
      </rPr>
      <t>临时救助</t>
    </r>
  </si>
  <si>
    <r>
      <t xml:space="preserve">      </t>
    </r>
    <r>
      <rPr>
        <sz val="11"/>
        <color theme="1"/>
        <rFont val="黑体"/>
        <family val="3"/>
        <charset val="134"/>
      </rPr>
      <t>临时救助支出</t>
    </r>
  </si>
  <si>
    <r>
      <t xml:space="preserve">      </t>
    </r>
    <r>
      <rPr>
        <sz val="11"/>
        <color theme="1"/>
        <rFont val="黑体"/>
        <family val="3"/>
        <charset val="134"/>
      </rPr>
      <t>流浪乞讨人员救助支出</t>
    </r>
  </si>
  <si>
    <r>
      <t xml:space="preserve">    </t>
    </r>
    <r>
      <rPr>
        <sz val="11"/>
        <color theme="1"/>
        <rFont val="黑体"/>
        <family val="3"/>
        <charset val="134"/>
      </rPr>
      <t>其他生活救助</t>
    </r>
  </si>
  <si>
    <r>
      <t xml:space="preserve">      </t>
    </r>
    <r>
      <rPr>
        <sz val="11"/>
        <color theme="1"/>
        <rFont val="黑体"/>
        <family val="3"/>
        <charset val="134"/>
      </rPr>
      <t>其他农村生活救助</t>
    </r>
  </si>
  <si>
    <r>
      <t xml:space="preserve">    </t>
    </r>
    <r>
      <rPr>
        <sz val="11"/>
        <color theme="1"/>
        <rFont val="黑体"/>
        <family val="3"/>
        <charset val="134"/>
      </rPr>
      <t>其他社会保障和就业支出</t>
    </r>
    <r>
      <rPr>
        <sz val="11"/>
        <color theme="1"/>
        <rFont val="Times New Roman"/>
        <family val="1"/>
      </rPr>
      <t>(</t>
    </r>
    <r>
      <rPr>
        <sz val="11"/>
        <color theme="1"/>
        <rFont val="黑体"/>
        <family val="3"/>
        <charset val="134"/>
      </rPr>
      <t>款</t>
    </r>
    <r>
      <rPr>
        <sz val="11"/>
        <color theme="1"/>
        <rFont val="Times New Roman"/>
        <family val="1"/>
      </rPr>
      <t>)</t>
    </r>
  </si>
  <si>
    <r>
      <t xml:space="preserve">      </t>
    </r>
    <r>
      <rPr>
        <sz val="11"/>
        <color theme="1"/>
        <rFont val="黑体"/>
        <family val="3"/>
        <charset val="134"/>
      </rPr>
      <t>其他社会保障和就业支出</t>
    </r>
    <r>
      <rPr>
        <sz val="11"/>
        <color theme="1"/>
        <rFont val="Times New Roman"/>
        <family val="1"/>
      </rPr>
      <t>(</t>
    </r>
    <r>
      <rPr>
        <sz val="11"/>
        <color theme="1"/>
        <rFont val="黑体"/>
        <family val="3"/>
        <charset val="134"/>
      </rPr>
      <t>项</t>
    </r>
    <r>
      <rPr>
        <sz val="11"/>
        <color theme="1"/>
        <rFont val="Times New Roman"/>
        <family val="1"/>
      </rPr>
      <t>)</t>
    </r>
  </si>
  <si>
    <r>
      <t xml:space="preserve">  </t>
    </r>
    <r>
      <rPr>
        <sz val="11"/>
        <color theme="1"/>
        <rFont val="黑体"/>
        <family val="3"/>
        <charset val="134"/>
      </rPr>
      <t>医疗卫生与计划生育支出</t>
    </r>
  </si>
  <si>
    <r>
      <t xml:space="preserve">    </t>
    </r>
    <r>
      <rPr>
        <sz val="11"/>
        <color theme="1"/>
        <rFont val="黑体"/>
        <family val="3"/>
        <charset val="134"/>
      </rPr>
      <t>医疗卫生与计划生育管理事务</t>
    </r>
  </si>
  <si>
    <r>
      <t xml:space="preserve">    </t>
    </r>
    <r>
      <rPr>
        <sz val="11"/>
        <color theme="1"/>
        <rFont val="黑体"/>
        <family val="3"/>
        <charset val="134"/>
      </rPr>
      <t>公立医院</t>
    </r>
  </si>
  <si>
    <r>
      <t xml:space="preserve">      </t>
    </r>
    <r>
      <rPr>
        <sz val="11"/>
        <color theme="1"/>
        <rFont val="黑体"/>
        <family val="3"/>
        <charset val="134"/>
      </rPr>
      <t>综合医院</t>
    </r>
  </si>
  <si>
    <r>
      <t xml:space="preserve">      </t>
    </r>
    <r>
      <rPr>
        <sz val="11"/>
        <color theme="1"/>
        <rFont val="黑体"/>
        <family val="3"/>
        <charset val="134"/>
      </rPr>
      <t>中医</t>
    </r>
    <r>
      <rPr>
        <sz val="11"/>
        <color theme="1"/>
        <rFont val="Times New Roman"/>
        <family val="1"/>
      </rPr>
      <t>(</t>
    </r>
    <r>
      <rPr>
        <sz val="11"/>
        <color theme="1"/>
        <rFont val="黑体"/>
        <family val="3"/>
        <charset val="134"/>
      </rPr>
      <t>民族</t>
    </r>
    <r>
      <rPr>
        <sz val="11"/>
        <color theme="1"/>
        <rFont val="Times New Roman"/>
        <family val="1"/>
      </rPr>
      <t>)</t>
    </r>
    <r>
      <rPr>
        <sz val="11"/>
        <color theme="1"/>
        <rFont val="黑体"/>
        <family val="3"/>
        <charset val="134"/>
      </rPr>
      <t>医院</t>
    </r>
  </si>
  <si>
    <r>
      <t xml:space="preserve">    </t>
    </r>
    <r>
      <rPr>
        <sz val="11"/>
        <color theme="1"/>
        <rFont val="黑体"/>
        <family val="3"/>
        <charset val="134"/>
      </rPr>
      <t>基层医疗卫生机构</t>
    </r>
  </si>
  <si>
    <r>
      <t xml:space="preserve">      </t>
    </r>
    <r>
      <rPr>
        <sz val="11"/>
        <color theme="1"/>
        <rFont val="黑体"/>
        <family val="3"/>
        <charset val="134"/>
      </rPr>
      <t>乡镇卫生院</t>
    </r>
  </si>
  <si>
    <r>
      <t xml:space="preserve">      </t>
    </r>
    <r>
      <rPr>
        <sz val="11"/>
        <color theme="1"/>
        <rFont val="黑体"/>
        <family val="3"/>
        <charset val="134"/>
      </rPr>
      <t>其他基层医疗卫生机构支出</t>
    </r>
  </si>
  <si>
    <r>
      <t xml:space="preserve">    </t>
    </r>
    <r>
      <rPr>
        <sz val="11"/>
        <color theme="1"/>
        <rFont val="黑体"/>
        <family val="3"/>
        <charset val="134"/>
      </rPr>
      <t>公共卫生</t>
    </r>
  </si>
  <si>
    <r>
      <t xml:space="preserve">      </t>
    </r>
    <r>
      <rPr>
        <sz val="11"/>
        <color theme="1"/>
        <rFont val="黑体"/>
        <family val="3"/>
        <charset val="134"/>
      </rPr>
      <t>疾病预防控制机构</t>
    </r>
  </si>
  <si>
    <r>
      <t xml:space="preserve">      </t>
    </r>
    <r>
      <rPr>
        <sz val="11"/>
        <color theme="1"/>
        <rFont val="黑体"/>
        <family val="3"/>
        <charset val="134"/>
      </rPr>
      <t>卫生监督机构</t>
    </r>
  </si>
  <si>
    <r>
      <t xml:space="preserve">      </t>
    </r>
    <r>
      <rPr>
        <sz val="11"/>
        <color theme="1"/>
        <rFont val="黑体"/>
        <family val="3"/>
        <charset val="134"/>
      </rPr>
      <t>妇幼保健机构</t>
    </r>
  </si>
  <si>
    <r>
      <t xml:space="preserve">      </t>
    </r>
    <r>
      <rPr>
        <sz val="11"/>
        <color theme="1"/>
        <rFont val="黑体"/>
        <family val="3"/>
        <charset val="134"/>
      </rPr>
      <t>基本公共卫生服务</t>
    </r>
  </si>
  <si>
    <r>
      <t xml:space="preserve">      </t>
    </r>
    <r>
      <rPr>
        <sz val="11"/>
        <color theme="1"/>
        <rFont val="黑体"/>
        <family val="3"/>
        <charset val="134"/>
      </rPr>
      <t>重大公共卫生专项</t>
    </r>
  </si>
  <si>
    <r>
      <t xml:space="preserve">    </t>
    </r>
    <r>
      <rPr>
        <sz val="11"/>
        <color theme="1"/>
        <rFont val="黑体"/>
        <family val="3"/>
        <charset val="134"/>
      </rPr>
      <t>计划生育事务</t>
    </r>
  </si>
  <si>
    <r>
      <t xml:space="preserve">      </t>
    </r>
    <r>
      <rPr>
        <sz val="11"/>
        <color theme="1"/>
        <rFont val="黑体"/>
        <family val="3"/>
        <charset val="134"/>
      </rPr>
      <t>计划生育服务</t>
    </r>
  </si>
  <si>
    <r>
      <t xml:space="preserve">      </t>
    </r>
    <r>
      <rPr>
        <sz val="11"/>
        <color theme="1"/>
        <rFont val="黑体"/>
        <family val="3"/>
        <charset val="134"/>
      </rPr>
      <t>其他计划生育事务支出</t>
    </r>
  </si>
  <si>
    <r>
      <t xml:space="preserve">    </t>
    </r>
    <r>
      <rPr>
        <sz val="11"/>
        <color theme="1"/>
        <rFont val="黑体"/>
        <family val="3"/>
        <charset val="134"/>
      </rPr>
      <t>食品和药品监督管理事务</t>
    </r>
  </si>
  <si>
    <r>
      <t xml:space="preserve">      </t>
    </r>
    <r>
      <rPr>
        <sz val="11"/>
        <color theme="1"/>
        <rFont val="黑体"/>
        <family val="3"/>
        <charset val="134"/>
      </rPr>
      <t>食品安全事务</t>
    </r>
  </si>
  <si>
    <r>
      <t xml:space="preserve">    </t>
    </r>
    <r>
      <rPr>
        <sz val="11"/>
        <color theme="1"/>
        <rFont val="黑体"/>
        <family val="3"/>
        <charset val="134"/>
      </rPr>
      <t>行政事业单位医疗</t>
    </r>
  </si>
  <si>
    <r>
      <t xml:space="preserve">      </t>
    </r>
    <r>
      <rPr>
        <sz val="11"/>
        <color theme="1"/>
        <rFont val="黑体"/>
        <family val="3"/>
        <charset val="134"/>
      </rPr>
      <t>行政单位医疗</t>
    </r>
  </si>
  <si>
    <r>
      <t xml:space="preserve">      </t>
    </r>
    <r>
      <rPr>
        <sz val="11"/>
        <color theme="1"/>
        <rFont val="黑体"/>
        <family val="3"/>
        <charset val="134"/>
      </rPr>
      <t>事业单位医疗</t>
    </r>
  </si>
  <si>
    <r>
      <t xml:space="preserve">      </t>
    </r>
    <r>
      <rPr>
        <sz val="11"/>
        <color theme="1"/>
        <rFont val="黑体"/>
        <family val="3"/>
        <charset val="134"/>
      </rPr>
      <t>公务员医疗补助</t>
    </r>
  </si>
  <si>
    <r>
      <t xml:space="preserve">    </t>
    </r>
    <r>
      <rPr>
        <sz val="11"/>
        <color theme="1"/>
        <rFont val="黑体"/>
        <family val="3"/>
        <charset val="134"/>
      </rPr>
      <t>财政对基本医疗保险基金的补助</t>
    </r>
  </si>
  <si>
    <r>
      <t xml:space="preserve">      </t>
    </r>
    <r>
      <rPr>
        <sz val="11"/>
        <color theme="1"/>
        <rFont val="黑体"/>
        <family val="3"/>
        <charset val="134"/>
      </rPr>
      <t>财政对新型农村合作医疗基金的补助</t>
    </r>
  </si>
  <si>
    <r>
      <t xml:space="preserve">    </t>
    </r>
    <r>
      <rPr>
        <sz val="11"/>
        <color theme="1"/>
        <rFont val="黑体"/>
        <family val="3"/>
        <charset val="134"/>
      </rPr>
      <t>医疗救助</t>
    </r>
  </si>
  <si>
    <r>
      <t xml:space="preserve">      </t>
    </r>
    <r>
      <rPr>
        <sz val="11"/>
        <color theme="1"/>
        <rFont val="黑体"/>
        <family val="3"/>
        <charset val="134"/>
      </rPr>
      <t>城乡医疗救助</t>
    </r>
  </si>
  <si>
    <r>
      <t xml:space="preserve">    </t>
    </r>
    <r>
      <rPr>
        <sz val="11"/>
        <color theme="1"/>
        <rFont val="黑体"/>
        <family val="3"/>
        <charset val="134"/>
      </rPr>
      <t>优抚对象医疗</t>
    </r>
  </si>
  <si>
    <r>
      <t xml:space="preserve">      </t>
    </r>
    <r>
      <rPr>
        <sz val="11"/>
        <color theme="1"/>
        <rFont val="黑体"/>
        <family val="3"/>
        <charset val="134"/>
      </rPr>
      <t>优抚对象医疗补助</t>
    </r>
  </si>
  <si>
    <r>
      <t xml:space="preserve">    </t>
    </r>
    <r>
      <rPr>
        <sz val="11"/>
        <color theme="1"/>
        <rFont val="黑体"/>
        <family val="3"/>
        <charset val="134"/>
      </rPr>
      <t>其他医疗卫生与计划生育支出</t>
    </r>
  </si>
  <si>
    <r>
      <t xml:space="preserve">      </t>
    </r>
    <r>
      <rPr>
        <sz val="11"/>
        <color theme="1"/>
        <rFont val="黑体"/>
        <family val="3"/>
        <charset val="134"/>
      </rPr>
      <t>其他医疗卫生与计划生育支出</t>
    </r>
  </si>
  <si>
    <r>
      <t xml:space="preserve">  </t>
    </r>
    <r>
      <rPr>
        <sz val="11"/>
        <color theme="1"/>
        <rFont val="黑体"/>
        <family val="3"/>
        <charset val="134"/>
      </rPr>
      <t>节能环保支出</t>
    </r>
  </si>
  <si>
    <r>
      <t xml:space="preserve">    </t>
    </r>
    <r>
      <rPr>
        <sz val="11"/>
        <color theme="1"/>
        <rFont val="黑体"/>
        <family val="3"/>
        <charset val="134"/>
      </rPr>
      <t>环境保护管理事务</t>
    </r>
  </si>
  <si>
    <r>
      <t xml:space="preserve">    </t>
    </r>
    <r>
      <rPr>
        <sz val="11"/>
        <color theme="1"/>
        <rFont val="黑体"/>
        <family val="3"/>
        <charset val="134"/>
      </rPr>
      <t>环境监测与监察</t>
    </r>
  </si>
  <si>
    <r>
      <t xml:space="preserve">      </t>
    </r>
    <r>
      <rPr>
        <sz val="11"/>
        <color theme="1"/>
        <rFont val="黑体"/>
        <family val="3"/>
        <charset val="134"/>
      </rPr>
      <t>其他环境监测与监察支出</t>
    </r>
  </si>
  <si>
    <r>
      <t xml:space="preserve">    </t>
    </r>
    <r>
      <rPr>
        <sz val="11"/>
        <color theme="1"/>
        <rFont val="黑体"/>
        <family val="3"/>
        <charset val="134"/>
      </rPr>
      <t>污染防治</t>
    </r>
  </si>
  <si>
    <r>
      <t xml:space="preserve">      </t>
    </r>
    <r>
      <rPr>
        <sz val="11"/>
        <color theme="1"/>
        <rFont val="黑体"/>
        <family val="3"/>
        <charset val="134"/>
      </rPr>
      <t>水体</t>
    </r>
  </si>
  <si>
    <r>
      <t xml:space="preserve">      </t>
    </r>
    <r>
      <rPr>
        <sz val="11"/>
        <color theme="1"/>
        <rFont val="黑体"/>
        <family val="3"/>
        <charset val="134"/>
      </rPr>
      <t>其他污染防治支出</t>
    </r>
  </si>
  <si>
    <r>
      <t xml:space="preserve">    </t>
    </r>
    <r>
      <rPr>
        <sz val="11"/>
        <color theme="1"/>
        <rFont val="黑体"/>
        <family val="3"/>
        <charset val="134"/>
      </rPr>
      <t>自然生态保护</t>
    </r>
  </si>
  <si>
    <r>
      <t xml:space="preserve">    </t>
    </r>
    <r>
      <rPr>
        <sz val="11"/>
        <color theme="1"/>
        <rFont val="黑体"/>
        <family val="3"/>
        <charset val="134"/>
      </rPr>
      <t>退耕还林</t>
    </r>
  </si>
  <si>
    <r>
      <t xml:space="preserve">      </t>
    </r>
    <r>
      <rPr>
        <sz val="11"/>
        <color theme="1"/>
        <rFont val="黑体"/>
        <family val="3"/>
        <charset val="134"/>
      </rPr>
      <t>退耕现金</t>
    </r>
  </si>
  <si>
    <r>
      <t xml:space="preserve">    </t>
    </r>
    <r>
      <rPr>
        <sz val="11"/>
        <color theme="1"/>
        <rFont val="黑体"/>
        <family val="3"/>
        <charset val="134"/>
      </rPr>
      <t>其他节能环保支出</t>
    </r>
    <r>
      <rPr>
        <sz val="11"/>
        <color theme="1"/>
        <rFont val="Times New Roman"/>
        <family val="1"/>
      </rPr>
      <t>(</t>
    </r>
    <r>
      <rPr>
        <sz val="11"/>
        <color theme="1"/>
        <rFont val="黑体"/>
        <family val="3"/>
        <charset val="134"/>
      </rPr>
      <t>款</t>
    </r>
    <r>
      <rPr>
        <sz val="11"/>
        <color theme="1"/>
        <rFont val="Times New Roman"/>
        <family val="1"/>
      </rPr>
      <t>)</t>
    </r>
  </si>
  <si>
    <r>
      <t xml:space="preserve">      </t>
    </r>
    <r>
      <rPr>
        <sz val="11"/>
        <color theme="1"/>
        <rFont val="黑体"/>
        <family val="3"/>
        <charset val="134"/>
      </rPr>
      <t>其他节能环保支出</t>
    </r>
    <r>
      <rPr>
        <sz val="11"/>
        <color theme="1"/>
        <rFont val="Times New Roman"/>
        <family val="1"/>
      </rPr>
      <t>(</t>
    </r>
    <r>
      <rPr>
        <sz val="11"/>
        <color theme="1"/>
        <rFont val="黑体"/>
        <family val="3"/>
        <charset val="134"/>
      </rPr>
      <t>项</t>
    </r>
    <r>
      <rPr>
        <sz val="11"/>
        <color theme="1"/>
        <rFont val="Times New Roman"/>
        <family val="1"/>
      </rPr>
      <t>)</t>
    </r>
  </si>
  <si>
    <r>
      <t xml:space="preserve">  </t>
    </r>
    <r>
      <rPr>
        <sz val="11"/>
        <color theme="1"/>
        <rFont val="黑体"/>
        <family val="3"/>
        <charset val="134"/>
      </rPr>
      <t>城乡社区支出</t>
    </r>
  </si>
  <si>
    <r>
      <t xml:space="preserve">    </t>
    </r>
    <r>
      <rPr>
        <sz val="11"/>
        <color theme="1"/>
        <rFont val="黑体"/>
        <family val="3"/>
        <charset val="134"/>
      </rPr>
      <t>城乡社区管理事务</t>
    </r>
  </si>
  <si>
    <r>
      <t xml:space="preserve">      </t>
    </r>
    <r>
      <rPr>
        <sz val="11"/>
        <color theme="1"/>
        <rFont val="黑体"/>
        <family val="3"/>
        <charset val="134"/>
      </rPr>
      <t>城管执法</t>
    </r>
  </si>
  <si>
    <r>
      <t xml:space="preserve">      </t>
    </r>
    <r>
      <rPr>
        <sz val="11"/>
        <color theme="1"/>
        <rFont val="黑体"/>
        <family val="3"/>
        <charset val="134"/>
      </rPr>
      <t>工程建设标准规范编制与监管</t>
    </r>
  </si>
  <si>
    <r>
      <t xml:space="preserve">      </t>
    </r>
    <r>
      <rPr>
        <sz val="11"/>
        <color theme="1"/>
        <rFont val="黑体"/>
        <family val="3"/>
        <charset val="134"/>
      </rPr>
      <t>住宅建设与房地产市场监管</t>
    </r>
  </si>
  <si>
    <r>
      <t xml:space="preserve">      </t>
    </r>
    <r>
      <rPr>
        <sz val="11"/>
        <color theme="1"/>
        <rFont val="黑体"/>
        <family val="3"/>
        <charset val="134"/>
      </rPr>
      <t>其他城乡社区管理事务支出</t>
    </r>
  </si>
  <si>
    <r>
      <t xml:space="preserve">    </t>
    </r>
    <r>
      <rPr>
        <sz val="11"/>
        <color theme="1"/>
        <rFont val="黑体"/>
        <family val="3"/>
        <charset val="134"/>
      </rPr>
      <t>城乡社区公共设施</t>
    </r>
  </si>
  <si>
    <r>
      <t xml:space="preserve">      </t>
    </r>
    <r>
      <rPr>
        <sz val="11"/>
        <color theme="1"/>
        <rFont val="黑体"/>
        <family val="3"/>
        <charset val="134"/>
      </rPr>
      <t>其他城乡社区公共设施支出</t>
    </r>
  </si>
  <si>
    <r>
      <t xml:space="preserve">      </t>
    </r>
    <r>
      <rPr>
        <sz val="11"/>
        <color theme="1"/>
        <rFont val="黑体"/>
        <family val="3"/>
        <charset val="134"/>
      </rPr>
      <t>城乡社区环境卫生</t>
    </r>
    <r>
      <rPr>
        <sz val="11"/>
        <color theme="1"/>
        <rFont val="Times New Roman"/>
        <family val="1"/>
      </rPr>
      <t>(</t>
    </r>
    <r>
      <rPr>
        <sz val="11"/>
        <color theme="1"/>
        <rFont val="黑体"/>
        <family val="3"/>
        <charset val="134"/>
      </rPr>
      <t>项</t>
    </r>
    <r>
      <rPr>
        <sz val="11"/>
        <color theme="1"/>
        <rFont val="Times New Roman"/>
        <family val="1"/>
      </rPr>
      <t>)</t>
    </r>
  </si>
  <si>
    <r>
      <t xml:space="preserve">      </t>
    </r>
    <r>
      <rPr>
        <sz val="11"/>
        <color theme="1"/>
        <rFont val="黑体"/>
        <family val="3"/>
        <charset val="134"/>
      </rPr>
      <t>建设市场管理与监督</t>
    </r>
    <r>
      <rPr>
        <sz val="11"/>
        <color theme="1"/>
        <rFont val="Times New Roman"/>
        <family val="1"/>
      </rPr>
      <t>(</t>
    </r>
    <r>
      <rPr>
        <sz val="11"/>
        <color theme="1"/>
        <rFont val="黑体"/>
        <family val="3"/>
        <charset val="134"/>
      </rPr>
      <t>项</t>
    </r>
    <r>
      <rPr>
        <sz val="11"/>
        <color theme="1"/>
        <rFont val="Times New Roman"/>
        <family val="1"/>
      </rPr>
      <t>)</t>
    </r>
  </si>
  <si>
    <r>
      <t xml:space="preserve">    </t>
    </r>
    <r>
      <rPr>
        <sz val="11"/>
        <color theme="1"/>
        <rFont val="黑体"/>
        <family val="3"/>
        <charset val="134"/>
      </rPr>
      <t>其他城乡社区支出</t>
    </r>
    <r>
      <rPr>
        <sz val="11"/>
        <color theme="1"/>
        <rFont val="Times New Roman"/>
        <family val="1"/>
      </rPr>
      <t>(</t>
    </r>
    <r>
      <rPr>
        <sz val="11"/>
        <color theme="1"/>
        <rFont val="黑体"/>
        <family val="3"/>
        <charset val="134"/>
      </rPr>
      <t>款</t>
    </r>
    <r>
      <rPr>
        <sz val="11"/>
        <color theme="1"/>
        <rFont val="Times New Roman"/>
        <family val="1"/>
      </rPr>
      <t>)</t>
    </r>
  </si>
  <si>
    <r>
      <t xml:space="preserve">      </t>
    </r>
    <r>
      <rPr>
        <sz val="11"/>
        <color theme="1"/>
        <rFont val="黑体"/>
        <family val="3"/>
        <charset val="134"/>
      </rPr>
      <t>其他城乡社区支出</t>
    </r>
    <r>
      <rPr>
        <sz val="11"/>
        <color theme="1"/>
        <rFont val="Times New Roman"/>
        <family val="1"/>
      </rPr>
      <t>(</t>
    </r>
    <r>
      <rPr>
        <sz val="11"/>
        <color theme="1"/>
        <rFont val="黑体"/>
        <family val="3"/>
        <charset val="134"/>
      </rPr>
      <t>项</t>
    </r>
    <r>
      <rPr>
        <sz val="11"/>
        <color theme="1"/>
        <rFont val="Times New Roman"/>
        <family val="1"/>
      </rPr>
      <t>)</t>
    </r>
  </si>
  <si>
    <r>
      <t xml:space="preserve">  </t>
    </r>
    <r>
      <rPr>
        <sz val="11"/>
        <color theme="1"/>
        <rFont val="黑体"/>
        <family val="3"/>
        <charset val="134"/>
      </rPr>
      <t>农林水支出</t>
    </r>
  </si>
  <si>
    <r>
      <t xml:space="preserve">    </t>
    </r>
    <r>
      <rPr>
        <sz val="11"/>
        <color theme="1"/>
        <rFont val="黑体"/>
        <family val="3"/>
        <charset val="134"/>
      </rPr>
      <t>农业</t>
    </r>
  </si>
  <si>
    <r>
      <t xml:space="preserve">      </t>
    </r>
    <r>
      <rPr>
        <sz val="11"/>
        <color theme="1"/>
        <rFont val="黑体"/>
        <family val="3"/>
        <charset val="134"/>
      </rPr>
      <t>科技转化与推广服务</t>
    </r>
  </si>
  <si>
    <r>
      <t xml:space="preserve">      </t>
    </r>
    <r>
      <rPr>
        <sz val="11"/>
        <color theme="1"/>
        <rFont val="黑体"/>
        <family val="3"/>
        <charset val="134"/>
      </rPr>
      <t>病虫害控制</t>
    </r>
  </si>
  <si>
    <r>
      <t xml:space="preserve">      </t>
    </r>
    <r>
      <rPr>
        <sz val="11"/>
        <color theme="1"/>
        <rFont val="黑体"/>
        <family val="3"/>
        <charset val="134"/>
      </rPr>
      <t>农产品质量安全</t>
    </r>
  </si>
  <si>
    <r>
      <t xml:space="preserve">      </t>
    </r>
    <r>
      <rPr>
        <sz val="11"/>
        <color theme="1"/>
        <rFont val="黑体"/>
        <family val="3"/>
        <charset val="134"/>
      </rPr>
      <t>执法监管</t>
    </r>
  </si>
  <si>
    <r>
      <t xml:space="preserve">      </t>
    </r>
    <r>
      <rPr>
        <sz val="11"/>
        <color theme="1"/>
        <rFont val="黑体"/>
        <family val="3"/>
        <charset val="134"/>
      </rPr>
      <t>统计监测与信息服务</t>
    </r>
  </si>
  <si>
    <r>
      <t xml:space="preserve">      </t>
    </r>
    <r>
      <rPr>
        <sz val="11"/>
        <color theme="1"/>
        <rFont val="黑体"/>
        <family val="3"/>
        <charset val="134"/>
      </rPr>
      <t>农业行业业务管理</t>
    </r>
  </si>
  <si>
    <r>
      <t xml:space="preserve">      </t>
    </r>
    <r>
      <rPr>
        <sz val="11"/>
        <color theme="1"/>
        <rFont val="黑体"/>
        <family val="3"/>
        <charset val="134"/>
      </rPr>
      <t>农业生产支持补贴</t>
    </r>
  </si>
  <si>
    <r>
      <t xml:space="preserve">      </t>
    </r>
    <r>
      <rPr>
        <sz val="11"/>
        <color theme="1"/>
        <rFont val="黑体"/>
        <family val="3"/>
        <charset val="134"/>
      </rPr>
      <t>农业组织化与产业化经营</t>
    </r>
  </si>
  <si>
    <r>
      <t xml:space="preserve">      </t>
    </r>
    <r>
      <rPr>
        <sz val="11"/>
        <color theme="1"/>
        <rFont val="黑体"/>
        <family val="3"/>
        <charset val="134"/>
      </rPr>
      <t>农产品加工与促销</t>
    </r>
  </si>
  <si>
    <r>
      <t xml:space="preserve">      </t>
    </r>
    <r>
      <rPr>
        <sz val="11"/>
        <color theme="1"/>
        <rFont val="黑体"/>
        <family val="3"/>
        <charset val="134"/>
      </rPr>
      <t>农业资源保护修复与利用</t>
    </r>
  </si>
  <si>
    <r>
      <t xml:space="preserve">      </t>
    </r>
    <r>
      <rPr>
        <sz val="11"/>
        <color theme="1"/>
        <rFont val="黑体"/>
        <family val="3"/>
        <charset val="134"/>
      </rPr>
      <t>成品油价格改革对渔业的补贴</t>
    </r>
  </si>
  <si>
    <r>
      <t xml:space="preserve">      </t>
    </r>
    <r>
      <rPr>
        <sz val="11"/>
        <color theme="1"/>
        <rFont val="黑体"/>
        <family val="3"/>
        <charset val="134"/>
      </rPr>
      <t>对高校毕业生到基层任职补助</t>
    </r>
  </si>
  <si>
    <r>
      <t xml:space="preserve">      </t>
    </r>
    <r>
      <rPr>
        <sz val="11"/>
        <color theme="1"/>
        <rFont val="黑体"/>
        <family val="3"/>
        <charset val="134"/>
      </rPr>
      <t>其他农业支出</t>
    </r>
  </si>
  <si>
    <r>
      <t xml:space="preserve">    </t>
    </r>
    <r>
      <rPr>
        <sz val="11"/>
        <color theme="1"/>
        <rFont val="黑体"/>
        <family val="3"/>
        <charset val="134"/>
      </rPr>
      <t>林业</t>
    </r>
  </si>
  <si>
    <r>
      <t xml:space="preserve">      </t>
    </r>
    <r>
      <rPr>
        <sz val="11"/>
        <color theme="1"/>
        <rFont val="黑体"/>
        <family val="3"/>
        <charset val="134"/>
      </rPr>
      <t>林业事业机构</t>
    </r>
  </si>
  <si>
    <r>
      <t xml:space="preserve">      </t>
    </r>
    <r>
      <rPr>
        <sz val="11"/>
        <color theme="1"/>
        <rFont val="黑体"/>
        <family val="3"/>
        <charset val="134"/>
      </rPr>
      <t>森林资源管理</t>
    </r>
  </si>
  <si>
    <r>
      <t xml:space="preserve">      </t>
    </r>
    <r>
      <rPr>
        <sz val="11"/>
        <color theme="1"/>
        <rFont val="黑体"/>
        <family val="3"/>
        <charset val="134"/>
      </rPr>
      <t>森林生态效益补偿</t>
    </r>
  </si>
  <si>
    <r>
      <t xml:space="preserve">      </t>
    </r>
    <r>
      <rPr>
        <sz val="11"/>
        <color theme="1"/>
        <rFont val="黑体"/>
        <family val="3"/>
        <charset val="134"/>
      </rPr>
      <t>动植物保护</t>
    </r>
  </si>
  <si>
    <r>
      <t xml:space="preserve">      </t>
    </r>
    <r>
      <rPr>
        <sz val="11"/>
        <color theme="1"/>
        <rFont val="黑体"/>
        <family val="3"/>
        <charset val="134"/>
      </rPr>
      <t>林业执法与监督</t>
    </r>
  </si>
  <si>
    <r>
      <t xml:space="preserve">      </t>
    </r>
    <r>
      <rPr>
        <sz val="11"/>
        <color theme="1"/>
        <rFont val="黑体"/>
        <family val="3"/>
        <charset val="134"/>
      </rPr>
      <t>林业防灾减灾</t>
    </r>
  </si>
  <si>
    <r>
      <t xml:space="preserve">      </t>
    </r>
    <r>
      <rPr>
        <sz val="11"/>
        <color theme="1"/>
        <rFont val="黑体"/>
        <family val="3"/>
        <charset val="134"/>
      </rPr>
      <t>其他林业支出</t>
    </r>
  </si>
  <si>
    <r>
      <t xml:space="preserve">    </t>
    </r>
    <r>
      <rPr>
        <sz val="11"/>
        <color theme="1"/>
        <rFont val="黑体"/>
        <family val="3"/>
        <charset val="134"/>
      </rPr>
      <t>水利</t>
    </r>
  </si>
  <si>
    <r>
      <t xml:space="preserve">      </t>
    </r>
    <r>
      <rPr>
        <sz val="11"/>
        <color theme="1"/>
        <rFont val="黑体"/>
        <family val="3"/>
        <charset val="134"/>
      </rPr>
      <t>水利行业业务管理</t>
    </r>
  </si>
  <si>
    <r>
      <t xml:space="preserve">      </t>
    </r>
    <r>
      <rPr>
        <sz val="11"/>
        <color theme="1"/>
        <rFont val="黑体"/>
        <family val="3"/>
        <charset val="134"/>
      </rPr>
      <t>水利工程建设</t>
    </r>
  </si>
  <si>
    <r>
      <t xml:space="preserve">      </t>
    </r>
    <r>
      <rPr>
        <sz val="11"/>
        <color theme="1"/>
        <rFont val="黑体"/>
        <family val="3"/>
        <charset val="134"/>
      </rPr>
      <t>水利工程运行与维护</t>
    </r>
  </si>
  <si>
    <r>
      <t xml:space="preserve">      </t>
    </r>
    <r>
      <rPr>
        <sz val="11"/>
        <color theme="1"/>
        <rFont val="黑体"/>
        <family val="3"/>
        <charset val="134"/>
      </rPr>
      <t>水土保持</t>
    </r>
  </si>
  <si>
    <r>
      <t xml:space="preserve">      </t>
    </r>
    <r>
      <rPr>
        <sz val="11"/>
        <color theme="1"/>
        <rFont val="黑体"/>
        <family val="3"/>
        <charset val="134"/>
      </rPr>
      <t>水质监测</t>
    </r>
  </si>
  <si>
    <r>
      <t xml:space="preserve">      </t>
    </r>
    <r>
      <rPr>
        <sz val="11"/>
        <color theme="1"/>
        <rFont val="黑体"/>
        <family val="3"/>
        <charset val="134"/>
      </rPr>
      <t>防汛</t>
    </r>
  </si>
  <si>
    <r>
      <t xml:space="preserve">      </t>
    </r>
    <r>
      <rPr>
        <sz val="11"/>
        <color theme="1"/>
        <rFont val="黑体"/>
        <family val="3"/>
        <charset val="134"/>
      </rPr>
      <t>农田水利</t>
    </r>
  </si>
  <si>
    <r>
      <t xml:space="preserve">      </t>
    </r>
    <r>
      <rPr>
        <sz val="11"/>
        <color theme="1"/>
        <rFont val="黑体"/>
        <family val="3"/>
        <charset val="134"/>
      </rPr>
      <t>农村人畜饮水</t>
    </r>
  </si>
  <si>
    <r>
      <t xml:space="preserve">      </t>
    </r>
    <r>
      <rPr>
        <sz val="11"/>
        <color theme="1"/>
        <rFont val="黑体"/>
        <family val="3"/>
        <charset val="134"/>
      </rPr>
      <t>其他水利支出</t>
    </r>
  </si>
  <si>
    <r>
      <t xml:space="preserve">    </t>
    </r>
    <r>
      <rPr>
        <sz val="11"/>
        <color theme="1"/>
        <rFont val="黑体"/>
        <family val="3"/>
        <charset val="134"/>
      </rPr>
      <t>扶贫</t>
    </r>
  </si>
  <si>
    <r>
      <t xml:space="preserve">      </t>
    </r>
    <r>
      <rPr>
        <sz val="11"/>
        <color theme="1"/>
        <rFont val="黑体"/>
        <family val="3"/>
        <charset val="134"/>
      </rPr>
      <t>农村基础设施建设</t>
    </r>
  </si>
  <si>
    <r>
      <t xml:space="preserve">      </t>
    </r>
    <r>
      <rPr>
        <sz val="11"/>
        <color theme="1"/>
        <rFont val="黑体"/>
        <family val="3"/>
        <charset val="134"/>
      </rPr>
      <t>其他扶贫支出</t>
    </r>
  </si>
  <si>
    <r>
      <t xml:space="preserve">    </t>
    </r>
    <r>
      <rPr>
        <sz val="11"/>
        <color theme="1"/>
        <rFont val="黑体"/>
        <family val="3"/>
        <charset val="134"/>
      </rPr>
      <t>农业综合开发</t>
    </r>
  </si>
  <si>
    <r>
      <t xml:space="preserve">      </t>
    </r>
    <r>
      <rPr>
        <sz val="11"/>
        <color theme="1"/>
        <rFont val="黑体"/>
        <family val="3"/>
        <charset val="134"/>
      </rPr>
      <t>土地治理</t>
    </r>
  </si>
  <si>
    <r>
      <t xml:space="preserve">    </t>
    </r>
    <r>
      <rPr>
        <sz val="11"/>
        <color theme="1"/>
        <rFont val="黑体"/>
        <family val="3"/>
        <charset val="134"/>
      </rPr>
      <t>农村综合改革</t>
    </r>
  </si>
  <si>
    <r>
      <t xml:space="preserve">      </t>
    </r>
    <r>
      <rPr>
        <sz val="11"/>
        <color theme="1"/>
        <rFont val="黑体"/>
        <family val="3"/>
        <charset val="134"/>
      </rPr>
      <t>对村级一事一议补助</t>
    </r>
  </si>
  <si>
    <r>
      <t xml:space="preserve">    </t>
    </r>
    <r>
      <rPr>
        <sz val="11"/>
        <color theme="1"/>
        <rFont val="黑体"/>
        <family val="3"/>
        <charset val="134"/>
      </rPr>
      <t>普惠金融发展支出</t>
    </r>
  </si>
  <si>
    <r>
      <t xml:space="preserve">      </t>
    </r>
    <r>
      <rPr>
        <sz val="11"/>
        <color theme="1"/>
        <rFont val="黑体"/>
        <family val="3"/>
        <charset val="134"/>
      </rPr>
      <t>农业保险保费补贴</t>
    </r>
  </si>
  <si>
    <r>
      <t xml:space="preserve">    </t>
    </r>
    <r>
      <rPr>
        <sz val="11"/>
        <color theme="1"/>
        <rFont val="黑体"/>
        <family val="3"/>
        <charset val="134"/>
      </rPr>
      <t>其他农林水事务支出</t>
    </r>
    <r>
      <rPr>
        <sz val="11"/>
        <color theme="1"/>
        <rFont val="Times New Roman"/>
        <family val="1"/>
      </rPr>
      <t>(</t>
    </r>
    <r>
      <rPr>
        <sz val="11"/>
        <color theme="1"/>
        <rFont val="黑体"/>
        <family val="3"/>
        <charset val="134"/>
      </rPr>
      <t>款</t>
    </r>
    <r>
      <rPr>
        <sz val="11"/>
        <color theme="1"/>
        <rFont val="Times New Roman"/>
        <family val="1"/>
      </rPr>
      <t>)</t>
    </r>
  </si>
  <si>
    <r>
      <t xml:space="preserve">      </t>
    </r>
    <r>
      <rPr>
        <sz val="11"/>
        <color theme="1"/>
        <rFont val="黑体"/>
        <family val="3"/>
        <charset val="134"/>
      </rPr>
      <t>其他农林水事务支出</t>
    </r>
    <r>
      <rPr>
        <sz val="11"/>
        <color theme="1"/>
        <rFont val="Times New Roman"/>
        <family val="1"/>
      </rPr>
      <t>(</t>
    </r>
    <r>
      <rPr>
        <sz val="11"/>
        <color theme="1"/>
        <rFont val="黑体"/>
        <family val="3"/>
        <charset val="134"/>
      </rPr>
      <t>项</t>
    </r>
    <r>
      <rPr>
        <sz val="11"/>
        <color theme="1"/>
        <rFont val="Times New Roman"/>
        <family val="1"/>
      </rPr>
      <t>)</t>
    </r>
  </si>
  <si>
    <r>
      <t xml:space="preserve">  </t>
    </r>
    <r>
      <rPr>
        <sz val="11"/>
        <color theme="1"/>
        <rFont val="黑体"/>
        <family val="3"/>
        <charset val="134"/>
      </rPr>
      <t>交通运输支出</t>
    </r>
  </si>
  <si>
    <r>
      <t xml:space="preserve">    </t>
    </r>
    <r>
      <rPr>
        <sz val="11"/>
        <color theme="1"/>
        <rFont val="黑体"/>
        <family val="3"/>
        <charset val="134"/>
      </rPr>
      <t>公路水路运输</t>
    </r>
  </si>
  <si>
    <r>
      <t xml:space="preserve">      </t>
    </r>
    <r>
      <rPr>
        <sz val="11"/>
        <color theme="1"/>
        <rFont val="黑体"/>
        <family val="3"/>
        <charset val="134"/>
      </rPr>
      <t>其他公路水路运输支出</t>
    </r>
  </si>
  <si>
    <r>
      <t xml:space="preserve">    </t>
    </r>
    <r>
      <rPr>
        <sz val="11"/>
        <color theme="1"/>
        <rFont val="黑体"/>
        <family val="3"/>
        <charset val="134"/>
      </rPr>
      <t>邮政业支出</t>
    </r>
  </si>
  <si>
    <r>
      <t xml:space="preserve">      </t>
    </r>
    <r>
      <rPr>
        <sz val="11"/>
        <color theme="1"/>
        <rFont val="黑体"/>
        <family val="3"/>
        <charset val="134"/>
      </rPr>
      <t>其他邮政业支出</t>
    </r>
  </si>
  <si>
    <r>
      <t xml:space="preserve">    </t>
    </r>
    <r>
      <rPr>
        <sz val="11"/>
        <color theme="1"/>
        <rFont val="黑体"/>
        <family val="3"/>
        <charset val="134"/>
      </rPr>
      <t>车辆购置税支出</t>
    </r>
  </si>
  <si>
    <r>
      <t xml:space="preserve">      </t>
    </r>
    <r>
      <rPr>
        <sz val="11"/>
        <color theme="1"/>
        <rFont val="黑体"/>
        <family val="3"/>
        <charset val="134"/>
      </rPr>
      <t>车辆购置税用于公路等基础设施建设支出</t>
    </r>
  </si>
  <si>
    <r>
      <t xml:space="preserve">      </t>
    </r>
    <r>
      <rPr>
        <sz val="11"/>
        <color theme="1"/>
        <rFont val="黑体"/>
        <family val="3"/>
        <charset val="134"/>
      </rPr>
      <t>车辆购置税用于农村公路建设支出</t>
    </r>
  </si>
  <si>
    <r>
      <t xml:space="preserve">      </t>
    </r>
    <r>
      <rPr>
        <sz val="11"/>
        <color theme="1"/>
        <rFont val="黑体"/>
        <family val="3"/>
        <charset val="134"/>
      </rPr>
      <t>车辆购置税其他支出</t>
    </r>
  </si>
  <si>
    <r>
      <t xml:space="preserve">  </t>
    </r>
    <r>
      <rPr>
        <sz val="11"/>
        <color theme="1"/>
        <rFont val="黑体"/>
        <family val="3"/>
        <charset val="134"/>
      </rPr>
      <t>资源勘探信息等支出</t>
    </r>
  </si>
  <si>
    <r>
      <t xml:space="preserve">    </t>
    </r>
    <r>
      <rPr>
        <sz val="11"/>
        <color theme="1"/>
        <rFont val="黑体"/>
        <family val="3"/>
        <charset val="134"/>
      </rPr>
      <t>安全生产监管</t>
    </r>
  </si>
  <si>
    <r>
      <t xml:space="preserve">    </t>
    </r>
    <r>
      <rPr>
        <sz val="11"/>
        <color theme="1"/>
        <rFont val="黑体"/>
        <family val="3"/>
        <charset val="134"/>
      </rPr>
      <t>支持中小企业发展和管理支出</t>
    </r>
  </si>
  <si>
    <r>
      <t xml:space="preserve">      </t>
    </r>
    <r>
      <rPr>
        <sz val="11"/>
        <color theme="1"/>
        <rFont val="黑体"/>
        <family val="3"/>
        <charset val="134"/>
      </rPr>
      <t>其他支持中小企业发展和管理支出</t>
    </r>
  </si>
  <si>
    <r>
      <t xml:space="preserve">  </t>
    </r>
    <r>
      <rPr>
        <sz val="11"/>
        <color theme="1"/>
        <rFont val="黑体"/>
        <family val="3"/>
        <charset val="134"/>
      </rPr>
      <t>商业服务业等支出</t>
    </r>
  </si>
  <si>
    <r>
      <t xml:space="preserve">    </t>
    </r>
    <r>
      <rPr>
        <sz val="11"/>
        <color theme="1"/>
        <rFont val="黑体"/>
        <family val="3"/>
        <charset val="134"/>
      </rPr>
      <t>商业流通事务</t>
    </r>
  </si>
  <si>
    <r>
      <t xml:space="preserve">      </t>
    </r>
    <r>
      <rPr>
        <sz val="11"/>
        <color theme="1"/>
        <rFont val="黑体"/>
        <family val="3"/>
        <charset val="134"/>
      </rPr>
      <t>其他商业流通事务支出</t>
    </r>
  </si>
  <si>
    <r>
      <t xml:space="preserve">    </t>
    </r>
    <r>
      <rPr>
        <sz val="11"/>
        <color theme="1"/>
        <rFont val="黑体"/>
        <family val="3"/>
        <charset val="134"/>
      </rPr>
      <t>旅游业管理与服务支出</t>
    </r>
  </si>
  <si>
    <r>
      <t xml:space="preserve">  </t>
    </r>
    <r>
      <rPr>
        <sz val="11"/>
        <color theme="1"/>
        <rFont val="黑体"/>
        <family val="3"/>
        <charset val="134"/>
      </rPr>
      <t>国土海洋气象等支出</t>
    </r>
  </si>
  <si>
    <r>
      <t xml:space="preserve">    </t>
    </r>
    <r>
      <rPr>
        <sz val="11"/>
        <color theme="1"/>
        <rFont val="黑体"/>
        <family val="3"/>
        <charset val="134"/>
      </rPr>
      <t>国土资源事务</t>
    </r>
  </si>
  <si>
    <r>
      <t xml:space="preserve">      </t>
    </r>
    <r>
      <rPr>
        <sz val="11"/>
        <color theme="1"/>
        <rFont val="黑体"/>
        <family val="3"/>
        <charset val="134"/>
      </rPr>
      <t>其他国土资源事务支出</t>
    </r>
  </si>
  <si>
    <r>
      <t xml:space="preserve">    </t>
    </r>
    <r>
      <rPr>
        <sz val="11"/>
        <color theme="1"/>
        <rFont val="黑体"/>
        <family val="3"/>
        <charset val="134"/>
      </rPr>
      <t>海洋管理事务</t>
    </r>
  </si>
  <si>
    <r>
      <t xml:space="preserve">      </t>
    </r>
    <r>
      <rPr>
        <sz val="11"/>
        <color theme="1"/>
        <rFont val="黑体"/>
        <family val="3"/>
        <charset val="134"/>
      </rPr>
      <t>其他海洋管理事务支出</t>
    </r>
  </si>
  <si>
    <r>
      <t xml:space="preserve">    </t>
    </r>
    <r>
      <rPr>
        <sz val="11"/>
        <color theme="1"/>
        <rFont val="黑体"/>
        <family val="3"/>
        <charset val="134"/>
      </rPr>
      <t>地震事务</t>
    </r>
  </si>
  <si>
    <r>
      <t xml:space="preserve">      </t>
    </r>
    <r>
      <rPr>
        <sz val="11"/>
        <color theme="1"/>
        <rFont val="黑体"/>
        <family val="3"/>
        <charset val="134"/>
      </rPr>
      <t>地震事业机构</t>
    </r>
    <r>
      <rPr>
        <sz val="11"/>
        <color theme="1"/>
        <rFont val="Times New Roman"/>
        <family val="1"/>
      </rPr>
      <t xml:space="preserve"> </t>
    </r>
  </si>
  <si>
    <r>
      <t xml:space="preserve">    </t>
    </r>
    <r>
      <rPr>
        <sz val="11"/>
        <color theme="1"/>
        <rFont val="黑体"/>
        <family val="3"/>
        <charset val="134"/>
      </rPr>
      <t>气象事务</t>
    </r>
  </si>
  <si>
    <r>
      <t xml:space="preserve">      </t>
    </r>
    <r>
      <rPr>
        <sz val="11"/>
        <color theme="1"/>
        <rFont val="黑体"/>
        <family val="3"/>
        <charset val="134"/>
      </rPr>
      <t>其他气象事务支出</t>
    </r>
  </si>
  <si>
    <r>
      <t xml:space="preserve">  </t>
    </r>
    <r>
      <rPr>
        <sz val="11"/>
        <color theme="1"/>
        <rFont val="黑体"/>
        <family val="3"/>
        <charset val="134"/>
      </rPr>
      <t>住房保障支出</t>
    </r>
  </si>
  <si>
    <r>
      <t xml:space="preserve">    </t>
    </r>
    <r>
      <rPr>
        <sz val="11"/>
        <color theme="1"/>
        <rFont val="黑体"/>
        <family val="3"/>
        <charset val="134"/>
      </rPr>
      <t>保障性安居工程支出</t>
    </r>
  </si>
  <si>
    <t>项        目</t>
    <phoneticPr fontId="1" type="noConversion"/>
  </si>
  <si>
    <t>项         目</t>
    <phoneticPr fontId="1" type="noConversion"/>
  </si>
  <si>
    <t>地         区</t>
    <phoneticPr fontId="1" type="noConversion"/>
  </si>
  <si>
    <t>因公出国（境）费</t>
  </si>
  <si>
    <t>公务用车购置及运行费</t>
  </si>
  <si>
    <t>表3</t>
    <phoneticPr fontId="1" type="noConversion"/>
  </si>
  <si>
    <t>表4</t>
    <phoneticPr fontId="1" type="noConversion"/>
  </si>
  <si>
    <t>表5</t>
    <phoneticPr fontId="1" type="noConversion"/>
  </si>
  <si>
    <t>单位：万元</t>
    <phoneticPr fontId="1" type="noConversion"/>
  </si>
  <si>
    <t>表6</t>
    <phoneticPr fontId="11" type="noConversion"/>
  </si>
  <si>
    <t>单位：万元</t>
    <phoneticPr fontId="11" type="noConversion"/>
  </si>
  <si>
    <t>表7</t>
    <phoneticPr fontId="1" type="noConversion"/>
  </si>
  <si>
    <t>表8</t>
    <phoneticPr fontId="1" type="noConversion"/>
  </si>
  <si>
    <t>表15</t>
    <phoneticPr fontId="17" type="noConversion"/>
  </si>
  <si>
    <t>单位：万元</t>
    <phoneticPr fontId="4" type="noConversion"/>
  </si>
  <si>
    <t>全市</t>
    <phoneticPr fontId="4" type="noConversion"/>
  </si>
  <si>
    <t>市级</t>
    <phoneticPr fontId="4" type="noConversion"/>
  </si>
  <si>
    <t>预算数</t>
    <phoneticPr fontId="4" type="noConversion"/>
  </si>
  <si>
    <t>调整预算数</t>
    <phoneticPr fontId="4" type="noConversion"/>
  </si>
  <si>
    <t>决算数</t>
    <phoneticPr fontId="4" type="noConversion"/>
  </si>
  <si>
    <t>完成调整预算的%</t>
    <phoneticPr fontId="4" type="noConversion"/>
  </si>
  <si>
    <t>决算数为上年决算数%</t>
    <phoneticPr fontId="4" type="noConversion"/>
  </si>
  <si>
    <t>三、收入总计</t>
    <phoneticPr fontId="4" type="noConversion"/>
  </si>
  <si>
    <t xml:space="preserve">    “三供一业”移交补助支出</t>
    <phoneticPr fontId="4" type="noConversion"/>
  </si>
  <si>
    <t xml:space="preserve">    国有企业改革成本支出</t>
    <phoneticPr fontId="4" type="noConversion"/>
  </si>
  <si>
    <t xml:space="preserve">    其他解决历史遗留问题及改革成本支出</t>
    <phoneticPr fontId="4" type="noConversion"/>
  </si>
  <si>
    <t>三、支出总计</t>
    <phoneticPr fontId="4" type="noConversion"/>
  </si>
  <si>
    <t>单位：万元</t>
    <phoneticPr fontId="1" type="noConversion"/>
  </si>
  <si>
    <t>决算数为上年决算数%</t>
    <phoneticPr fontId="4" type="noConversion"/>
  </si>
  <si>
    <t>一、一般公共服务</t>
  </si>
  <si>
    <t xml:space="preserve">      其他政府办公厅（室）及相关机构事务支出</t>
  </si>
  <si>
    <t xml:space="preserve">    党委办公厅（室）及相关机构事务</t>
  </si>
  <si>
    <t xml:space="preserve">      其他党委办公厅（室）及相关机构事务支出</t>
  </si>
  <si>
    <t xml:space="preserve">      其他一般公共服务支出</t>
  </si>
  <si>
    <t>四、公共安全支出</t>
  </si>
  <si>
    <t>五、教育支出</t>
  </si>
  <si>
    <t xml:space="preserve">    其他教育支出</t>
  </si>
  <si>
    <t>六、科学技术支出</t>
  </si>
  <si>
    <t xml:space="preserve">      文物保护</t>
  </si>
  <si>
    <t xml:space="preserve">      电影</t>
  </si>
  <si>
    <t xml:space="preserve">    其他文化体育与传媒支出</t>
  </si>
  <si>
    <t xml:space="preserve">      其他文化体育与传媒支出</t>
  </si>
  <si>
    <t>八、社会保障和就业支出</t>
  </si>
  <si>
    <t xml:space="preserve">      退役士兵安置</t>
  </si>
  <si>
    <t xml:space="preserve">      社会福利事业单位</t>
  </si>
  <si>
    <t xml:space="preserve">      中央自然灾害生活补助</t>
  </si>
  <si>
    <t xml:space="preserve">    其他社会保障和就业支出</t>
  </si>
  <si>
    <t xml:space="preserve">      其他行政事业单位医疗支出</t>
  </si>
  <si>
    <t>十、节能环保支出</t>
  </si>
  <si>
    <t xml:space="preserve">      停伐补助</t>
  </si>
  <si>
    <t xml:space="preserve">    循环经济</t>
  </si>
  <si>
    <t xml:space="preserve">    其他节能环保支出</t>
  </si>
  <si>
    <t>十一、城乡社区支出</t>
  </si>
  <si>
    <t xml:space="preserve">      城乡社区管理事务</t>
  </si>
  <si>
    <t xml:space="preserve">        行政运行</t>
  </si>
  <si>
    <t xml:space="preserve">        其他城乡社区管理事务支出</t>
  </si>
  <si>
    <t xml:space="preserve">      城乡社区公共设施</t>
  </si>
  <si>
    <t xml:space="preserve">        小城镇基础设施建设</t>
  </si>
  <si>
    <t xml:space="preserve">        其他城乡社区公共设施支出</t>
  </si>
  <si>
    <t xml:space="preserve">      城乡社区环境卫生</t>
  </si>
  <si>
    <t xml:space="preserve">      其他城乡社区支出</t>
  </si>
  <si>
    <t>十二、农林水支出</t>
  </si>
  <si>
    <t xml:space="preserve">      农业</t>
  </si>
  <si>
    <t xml:space="preserve">        一般行政管理事务</t>
  </si>
  <si>
    <t xml:space="preserve">        事业运行</t>
  </si>
  <si>
    <t xml:space="preserve">        科技转化与推广服务</t>
  </si>
  <si>
    <t xml:space="preserve">        病虫害控制</t>
  </si>
  <si>
    <t xml:space="preserve">        农产品质量安全</t>
  </si>
  <si>
    <t xml:space="preserve">        执法监管</t>
  </si>
  <si>
    <t xml:space="preserve">        统计监测与信息服务</t>
  </si>
  <si>
    <t xml:space="preserve">        农业行业业务管理</t>
  </si>
  <si>
    <t xml:space="preserve">        农业生产支持补贴</t>
  </si>
  <si>
    <t xml:space="preserve">        农业组织化与产业化经营</t>
  </si>
  <si>
    <t xml:space="preserve">        农产品加工与促销</t>
  </si>
  <si>
    <t xml:space="preserve">        农村公益事业</t>
  </si>
  <si>
    <t xml:space="preserve">        农业资源保护修复与利用</t>
  </si>
  <si>
    <t xml:space="preserve">        农村道路建设</t>
  </si>
  <si>
    <t xml:space="preserve">        成品油价格改革对渔业的补贴</t>
  </si>
  <si>
    <t xml:space="preserve">        对高校毕业生到基层任职补助</t>
  </si>
  <si>
    <t xml:space="preserve">        机关服务</t>
  </si>
  <si>
    <t xml:space="preserve">        森林培育</t>
  </si>
  <si>
    <t xml:space="preserve">        森林资源管理</t>
  </si>
  <si>
    <t xml:space="preserve">        森林生态效益补偿</t>
  </si>
  <si>
    <t xml:space="preserve">        动植物保护</t>
  </si>
  <si>
    <t xml:space="preserve">        其他林业支出</t>
  </si>
  <si>
    <t xml:space="preserve">      水利</t>
  </si>
  <si>
    <t xml:space="preserve">        水利行业业务管理</t>
  </si>
  <si>
    <t xml:space="preserve">        水利工程建设</t>
  </si>
  <si>
    <t xml:space="preserve">        水利工程运行与维护</t>
  </si>
  <si>
    <t xml:space="preserve">        防汛</t>
  </si>
  <si>
    <t xml:space="preserve">        农田水利</t>
  </si>
  <si>
    <t xml:space="preserve">        水利技术推广</t>
  </si>
  <si>
    <t xml:space="preserve">        农村人畜饮水</t>
  </si>
  <si>
    <t xml:space="preserve">        其他水利支出</t>
  </si>
  <si>
    <t xml:space="preserve">      扶贫</t>
  </si>
  <si>
    <t xml:space="preserve">        农村基础设施建设</t>
  </si>
  <si>
    <t xml:space="preserve">      农村综合改革</t>
  </si>
  <si>
    <t xml:space="preserve">        对村级一事一议的补助</t>
  </si>
  <si>
    <t xml:space="preserve">        对村民委员会和村党支部的补助</t>
  </si>
  <si>
    <t xml:space="preserve">        对村集体经济组织的补助</t>
  </si>
  <si>
    <t xml:space="preserve">      普惠金融发展支出</t>
  </si>
  <si>
    <t xml:space="preserve">        农业保险保费补贴</t>
  </si>
  <si>
    <t xml:space="preserve">      其他农林水支出</t>
  </si>
  <si>
    <t>十三、交通运输支出</t>
  </si>
  <si>
    <t xml:space="preserve">      公路水路运输</t>
  </si>
  <si>
    <t xml:space="preserve">        公路养护</t>
  </si>
  <si>
    <t xml:space="preserve">        其他公路水路运输支出</t>
  </si>
  <si>
    <t xml:space="preserve">      邮政业支出</t>
  </si>
  <si>
    <t xml:space="preserve">        其他邮政业支出</t>
  </si>
  <si>
    <t xml:space="preserve">      车辆购置税支出</t>
  </si>
  <si>
    <t xml:space="preserve">        车辆购置税用于公路等基础设施建设支出</t>
  </si>
  <si>
    <t xml:space="preserve">        车辆购置税用于农村公路建设支出</t>
  </si>
  <si>
    <t xml:space="preserve">      其他交通运输支出</t>
  </si>
  <si>
    <t xml:space="preserve">        其他交通运输支出</t>
  </si>
  <si>
    <t>十四、资源勘探信息等支出</t>
  </si>
  <si>
    <t xml:space="preserve">      支持中小企业发展和管理支出</t>
  </si>
  <si>
    <t xml:space="preserve">        其他支持中小企业发展和管理支出</t>
  </si>
  <si>
    <t>十五、商业服务业等支出</t>
  </si>
  <si>
    <t xml:space="preserve">      商业流通事务</t>
  </si>
  <si>
    <t xml:space="preserve">      涉外发展服务支出</t>
  </si>
  <si>
    <t xml:space="preserve">        其他涉外发展服务支出</t>
  </si>
  <si>
    <t xml:space="preserve">      海洋管理事务</t>
  </si>
  <si>
    <t xml:space="preserve">        其他海洋管理事务支出</t>
  </si>
  <si>
    <t xml:space="preserve">      气象事务</t>
  </si>
  <si>
    <t xml:space="preserve">        其他气象事务支出</t>
  </si>
  <si>
    <t>十九、住房保障支出</t>
  </si>
  <si>
    <t xml:space="preserve">      保障性安居工程支出</t>
  </si>
  <si>
    <t xml:space="preserve">      住房改革支出</t>
  </si>
  <si>
    <t xml:space="preserve">        住房公积金</t>
  </si>
  <si>
    <t xml:space="preserve">        提租补贴</t>
  </si>
  <si>
    <t xml:space="preserve">        购房补贴</t>
  </si>
  <si>
    <t>二十、粮油物资储备支出</t>
  </si>
  <si>
    <t xml:space="preserve">      粮油事务</t>
  </si>
  <si>
    <t xml:space="preserve">        粮食财务挂账利息补贴</t>
  </si>
  <si>
    <t xml:space="preserve">        粮食风险基金</t>
  </si>
  <si>
    <t xml:space="preserve">        其他粮油事务支出</t>
  </si>
  <si>
    <t xml:space="preserve">        年初预留</t>
  </si>
  <si>
    <t xml:space="preserve">        其他支出</t>
  </si>
  <si>
    <t xml:space="preserve">      地方政府一般债务付息支出</t>
  </si>
  <si>
    <t xml:space="preserve">        地方政府一般债券付息支出</t>
  </si>
  <si>
    <t xml:space="preserve">      地方政府一般债务发行费用支出</t>
  </si>
  <si>
    <t>预算数</t>
    <phoneticPr fontId="1" type="noConversion"/>
  </si>
  <si>
    <t>调整预算数</t>
    <phoneticPr fontId="1" type="noConversion"/>
  </si>
  <si>
    <t>国有资本经营转移支付合计</t>
    <phoneticPr fontId="1" type="noConversion"/>
  </si>
  <si>
    <t>表11</t>
    <phoneticPr fontId="17" type="noConversion"/>
  </si>
  <si>
    <t>表12</t>
    <phoneticPr fontId="1" type="noConversion"/>
  </si>
  <si>
    <t>表13</t>
    <phoneticPr fontId="17" type="noConversion"/>
  </si>
  <si>
    <t>表14</t>
    <phoneticPr fontId="1" type="noConversion"/>
  </si>
  <si>
    <t>表16</t>
    <phoneticPr fontId="17" type="noConversion"/>
  </si>
  <si>
    <t>表19</t>
    <phoneticPr fontId="4" type="noConversion"/>
  </si>
  <si>
    <t>表20</t>
    <phoneticPr fontId="4" type="noConversion"/>
  </si>
  <si>
    <t>表21</t>
    <phoneticPr fontId="4" type="noConversion"/>
  </si>
  <si>
    <t>表22</t>
    <phoneticPr fontId="17" type="noConversion"/>
  </si>
  <si>
    <t>表23</t>
    <phoneticPr fontId="17" type="noConversion"/>
  </si>
  <si>
    <t>表24</t>
    <phoneticPr fontId="17" type="noConversion"/>
  </si>
  <si>
    <t>注：庄河无国有资本经营对下转移支付。</t>
    <phoneticPr fontId="1" type="noConversion"/>
  </si>
  <si>
    <t> 科     目</t>
    <phoneticPr fontId="11" type="noConversion"/>
  </si>
  <si>
    <t>2019年庄河市本级转移支付安排情况说明</t>
  </si>
  <si>
    <t>2019年市对下政府性基金转移支付分地区决算表</t>
  </si>
  <si>
    <t>2019年市对下政府性基金转移支付分项目决算表</t>
  </si>
  <si>
    <t>市本级2019年政府性基金支出决算表</t>
  </si>
  <si>
    <t>市本级2019年政府性基金收入决算表</t>
  </si>
  <si>
    <t>庄河市2019年政府性基金支出决算表</t>
  </si>
  <si>
    <t>2019年市对下一般公共预算转移支付分地区决算表</t>
  </si>
  <si>
    <t>2019年市对下一般公共预算转移支付分项目决算表</t>
  </si>
  <si>
    <t>2019年残疾人专干工资保险</t>
  </si>
  <si>
    <t>2019年市对下一般公共预算税收返还表</t>
  </si>
  <si>
    <t>备注：按照庄河市与乡镇财政管理体制，市本级对乡镇没有税收返还，相关财力通过一般性转移支付中的体制补助返还给乡镇,因此公开的2019年市对乡镇税收返还表数据为零。</t>
  </si>
  <si>
    <t xml:space="preserve"> 市本级2019年一般公共预算政府经济分类基本支出决算表</t>
  </si>
  <si>
    <t>市本级2019年一般公共预算支出决算表</t>
  </si>
  <si>
    <t>市本级2019年一般公共预算收入决算表</t>
  </si>
  <si>
    <t>庄河市2019年一般公共预算支出决算表</t>
  </si>
  <si>
    <t>庄河市2019年一般公共预算收入决算表</t>
  </si>
  <si>
    <t>大连庄河市2019年度政府财政决算公开目录</t>
  </si>
  <si>
    <t xml:space="preserve"> 1.庄河市2019年一般公共预算收入决算表</t>
  </si>
  <si>
    <t xml:space="preserve"> 2.庄河市2019年一般公共预算支出决算表</t>
  </si>
  <si>
    <t xml:space="preserve"> 3.市本级2019年一般公共预算收入决算表</t>
  </si>
  <si>
    <t xml:space="preserve"> 4.市本级2019年一般公共预算支出决算表</t>
  </si>
  <si>
    <t xml:space="preserve"> 5.市本级2019年一般公共预算政府经济分类基本支出决算表</t>
  </si>
  <si>
    <t xml:space="preserve"> 6.2019年市对下一般公共预算税收返还表</t>
  </si>
  <si>
    <t xml:space="preserve"> 7.2019年市对下一般公共预算转移支付分项目决算表</t>
  </si>
  <si>
    <t xml:space="preserve"> 8.2019年市对下一般公共预算转移支付分地区决算表</t>
  </si>
  <si>
    <t xml:space="preserve"> 9.2019年庄河市政府一般债务限额和余额决算表</t>
  </si>
  <si>
    <t xml:space="preserve"> 10.2019年庄河市政府一般债务分地区限额和余额表</t>
  </si>
  <si>
    <t xml:space="preserve"> 11.庄河市2019年政府性基金收入决算表</t>
  </si>
  <si>
    <t xml:space="preserve"> 12.庄河市2019年政府性基金支出决算表</t>
  </si>
  <si>
    <t xml:space="preserve"> 13.市本级2019年政府性基金收入决算表</t>
  </si>
  <si>
    <t xml:space="preserve"> 14.市本级2019年政府性基金支出决算表</t>
  </si>
  <si>
    <t xml:space="preserve"> 15.2019年市对下政府性基金转移支付分项目决算表</t>
  </si>
  <si>
    <t xml:space="preserve"> 16.2019年市对下政府性基金转移支付分地区决算表</t>
  </si>
  <si>
    <t xml:space="preserve"> 17.2019年庄河市政府专项债务限额和余额决算表</t>
  </si>
  <si>
    <t xml:space="preserve"> 18.2019年庄河市政府专项债务分地区限额和余额表</t>
  </si>
  <si>
    <t xml:space="preserve"> 19.庄河市2019年国有资本经营收入决算表</t>
  </si>
  <si>
    <t xml:space="preserve"> 20.庄河市2019年国有资本经营支出决算表</t>
  </si>
  <si>
    <t xml:space="preserve"> 21.庄河市本级2019年国有资本经营支出决算表</t>
  </si>
  <si>
    <t xml:space="preserve"> 22.2019年市对下国有资本经营转移支付分地区决算表</t>
  </si>
  <si>
    <t xml:space="preserve"> 23.庄河市2019年社会保险基金收入决算表</t>
  </si>
  <si>
    <t xml:space="preserve"> 24.庄河市2019年社会保险基金支出决算表</t>
  </si>
  <si>
    <t xml:space="preserve"> 25.2019年市本级一般公共预算财政拨款“三公”经费支出决算汇总表</t>
  </si>
  <si>
    <t xml:space="preserve"> 26.2019年市本级预算绩效管理情况说明</t>
  </si>
  <si>
    <t xml:space="preserve"> 27.2019年庄河市本级转移支付安排情况说明</t>
  </si>
  <si>
    <t xml:space="preserve"> 28.2019年庄河市举借政府债务情况说明</t>
  </si>
  <si>
    <t xml:space="preserve">  个人所得税</t>
  </si>
  <si>
    <t xml:space="preserve">  耕地占用税</t>
  </si>
  <si>
    <t xml:space="preserve">  契税</t>
  </si>
  <si>
    <t xml:space="preserve">  环境保护税</t>
  </si>
  <si>
    <t xml:space="preserve">    其他收入</t>
  </si>
  <si>
    <t xml:space="preserve">    营业税</t>
    <phoneticPr fontId="1" type="noConversion"/>
  </si>
  <si>
    <t>项   目</t>
    <phoneticPr fontId="4" type="noConversion"/>
  </si>
  <si>
    <t>决算数</t>
    <phoneticPr fontId="4" type="noConversion"/>
  </si>
  <si>
    <t>一、一般公共预算收入合计</t>
    <phoneticPr fontId="4" type="noConversion"/>
  </si>
  <si>
    <t xml:space="preserve">  税收收入</t>
    <phoneticPr fontId="4" type="noConversion"/>
  </si>
  <si>
    <t xml:space="preserve">    增值税</t>
    <phoneticPr fontId="4" type="noConversion"/>
  </si>
  <si>
    <t xml:space="preserve">    耕地占用税</t>
    <phoneticPr fontId="4" type="noConversion"/>
  </si>
  <si>
    <t xml:space="preserve">    环境保护税</t>
    <phoneticPr fontId="4" type="noConversion"/>
  </si>
  <si>
    <t xml:space="preserve">  非税收入</t>
    <phoneticPr fontId="4" type="noConversion"/>
  </si>
  <si>
    <t xml:space="preserve">  其他收入</t>
    <phoneticPr fontId="1" type="noConversion"/>
  </si>
  <si>
    <t>项目</t>
  </si>
  <si>
    <t xml:space="preserve">      机关服务</t>
  </si>
  <si>
    <t xml:space="preserve">      其他人大事务支出</t>
  </si>
  <si>
    <t xml:space="preserve">      其他发展与改革事务支出</t>
  </si>
  <si>
    <t xml:space="preserve">      专项普查活动</t>
  </si>
  <si>
    <t xml:space="preserve">      军队转业干部安置</t>
  </si>
  <si>
    <t xml:space="preserve">      对外贸易管理</t>
  </si>
  <si>
    <t xml:space="preserve">      招商引资</t>
  </si>
  <si>
    <t xml:space="preserve">      民族工作专项</t>
  </si>
  <si>
    <t xml:space="preserve">      档案馆</t>
  </si>
  <si>
    <t xml:space="preserve">      其他档案事务支出</t>
  </si>
  <si>
    <t xml:space="preserve">      仲裁</t>
  </si>
  <si>
    <t xml:space="preserve">      成人中等教育</t>
  </si>
  <si>
    <t xml:space="preserve">      培训支出</t>
  </si>
  <si>
    <t xml:space="preserve">      社会保险业务管理事务</t>
  </si>
  <si>
    <t xml:space="preserve">      职业技能鉴定补贴</t>
  </si>
  <si>
    <t xml:space="preserve">      优抚事业单位支出</t>
  </si>
  <si>
    <t xml:space="preserve">      儿童福利</t>
  </si>
  <si>
    <t xml:space="preserve">      残疾人康复</t>
  </si>
  <si>
    <t xml:space="preserve">      其他城市生活救助</t>
  </si>
  <si>
    <t xml:space="preserve">      其他公立医院支出</t>
  </si>
  <si>
    <t xml:space="preserve">    中医药</t>
  </si>
  <si>
    <t xml:space="preserve">      中医（民族医）药专项</t>
  </si>
  <si>
    <t xml:space="preserve">      财政对城乡居民基本医疗保险基金的补助</t>
  </si>
  <si>
    <t xml:space="preserve">      固体废弃物与化学品</t>
  </si>
  <si>
    <t xml:space="preserve">    自然生态保护</t>
  </si>
  <si>
    <t xml:space="preserve">      农村环境保护</t>
  </si>
  <si>
    <t xml:space="preserve">      其他自然生态保护支出</t>
  </si>
  <si>
    <t xml:space="preserve">        水利执法监督</t>
  </si>
  <si>
    <t xml:space="preserve">        水资源节约管理与保护</t>
  </si>
  <si>
    <t xml:space="preserve">        抗旱</t>
  </si>
  <si>
    <t xml:space="preserve">        大中型水库移民后期扶持专项支出</t>
  </si>
  <si>
    <t xml:space="preserve">        水利建设移民支出</t>
  </si>
  <si>
    <t xml:space="preserve">        生产发展</t>
  </si>
  <si>
    <t xml:space="preserve">        其他扶贫支出</t>
  </si>
  <si>
    <t xml:space="preserve">        其他农村综合改革支出</t>
  </si>
  <si>
    <t xml:space="preserve">      铁路运输</t>
  </si>
  <si>
    <t xml:space="preserve">        其他铁路运输支出</t>
  </si>
  <si>
    <t xml:space="preserve">      工业和信息产业监管</t>
  </si>
  <si>
    <t xml:space="preserve">        其他工业和信息产业监管支出</t>
  </si>
  <si>
    <t xml:space="preserve">      其他支出</t>
  </si>
  <si>
    <t xml:space="preserve">        海域使用管理</t>
  </si>
  <si>
    <t xml:space="preserve">        廉租住房</t>
  </si>
  <si>
    <t xml:space="preserve">        农村危房改造</t>
  </si>
  <si>
    <t xml:space="preserve">      其他党委办公厅(室)及相关机构事务支出</t>
  </si>
  <si>
    <t xml:space="preserve">    市场监督管理事务</t>
  </si>
  <si>
    <t xml:space="preserve">      市场监督管理专项</t>
  </si>
  <si>
    <t xml:space="preserve">      市场监管执法</t>
  </si>
  <si>
    <t xml:space="preserve">  公共安全支出</t>
  </si>
  <si>
    <t xml:space="preserve">    武装警察部队</t>
  </si>
  <si>
    <t xml:space="preserve">      其他武装警察部队支出</t>
  </si>
  <si>
    <t xml:space="preserve">      执法办案</t>
  </si>
  <si>
    <t xml:space="preserve">  文化旅游体育与传媒支出</t>
  </si>
  <si>
    <t xml:space="preserve">    文化和旅游</t>
  </si>
  <si>
    <t xml:space="preserve">      旅游宣传</t>
  </si>
  <si>
    <t xml:space="preserve">      其他文化和旅游支出</t>
  </si>
  <si>
    <t xml:space="preserve">    新闻出版电影</t>
  </si>
  <si>
    <t xml:space="preserve">      其他新闻出版电影支出</t>
  </si>
  <si>
    <t xml:space="preserve">    广播电视</t>
  </si>
  <si>
    <t xml:space="preserve">      其他广播电视支出</t>
  </si>
  <si>
    <t xml:space="preserve">    退役军人管理事务</t>
  </si>
  <si>
    <t xml:space="preserve">      其他退役军人事务管理支出</t>
  </si>
  <si>
    <t xml:space="preserve">  卫生健康支出</t>
  </si>
  <si>
    <t xml:space="preserve">    卫生健康管理事务</t>
  </si>
  <si>
    <t xml:space="preserve">      其他卫生健康管理事务支出</t>
  </si>
  <si>
    <t xml:space="preserve">      中医(民族医)药专项</t>
  </si>
  <si>
    <t xml:space="preserve">    医疗保障管理事务</t>
  </si>
  <si>
    <t xml:space="preserve">    其他卫生健康支出</t>
  </si>
  <si>
    <t xml:space="preserve">       其他卫生健康支出</t>
  </si>
  <si>
    <t xml:space="preserve">    城乡社区管理事务</t>
  </si>
  <si>
    <t xml:space="preserve">    城乡社区环境卫生</t>
  </si>
  <si>
    <t xml:space="preserve">    其他城乡社区支出</t>
  </si>
  <si>
    <t xml:space="preserve">      防灾救灾</t>
  </si>
  <si>
    <t xml:space="preserve">      稳定农民收入补贴</t>
  </si>
  <si>
    <t xml:space="preserve">      农业结构调整补贴</t>
  </si>
  <si>
    <t xml:space="preserve">    林业和草原</t>
  </si>
  <si>
    <t xml:space="preserve">      事业机构</t>
  </si>
  <si>
    <t xml:space="preserve">      执法与监督</t>
  </si>
  <si>
    <t xml:space="preserve">      防灾减灾</t>
  </si>
  <si>
    <t xml:space="preserve">      其他林业和草原支出</t>
  </si>
  <si>
    <t xml:space="preserve">      水利执法监督</t>
  </si>
  <si>
    <t xml:space="preserve">      水资源节约管理与保护</t>
  </si>
  <si>
    <t xml:space="preserve">      抗旱</t>
  </si>
  <si>
    <t xml:space="preserve">      大中型水库移民后期扶持专项支出</t>
  </si>
  <si>
    <t xml:space="preserve">      水利建设移民支出</t>
  </si>
  <si>
    <t xml:space="preserve">      对村级一事一议的补助</t>
  </si>
  <si>
    <t xml:space="preserve">      对村集体经济组织的补助</t>
  </si>
  <si>
    <t xml:space="preserve">      其他农村综合改革支出</t>
  </si>
  <si>
    <t xml:space="preserve">    其他农林水支出</t>
  </si>
  <si>
    <t xml:space="preserve">    铁路运输</t>
  </si>
  <si>
    <t xml:space="preserve">      其他铁路运输支出</t>
  </si>
  <si>
    <t xml:space="preserve">    其他交通运输支出</t>
  </si>
  <si>
    <t xml:space="preserve">    工业和信息产业监管</t>
  </si>
  <si>
    <t xml:space="preserve">      其他工业和信息产业监管支出</t>
  </si>
  <si>
    <t xml:space="preserve">    涉外发展服务支出</t>
  </si>
  <si>
    <t xml:space="preserve">      其他涉外发展服务支出</t>
  </si>
  <si>
    <t xml:space="preserve">  自然资源海洋气象等支出</t>
  </si>
  <si>
    <t xml:space="preserve">    自然资源事务</t>
  </si>
  <si>
    <t xml:space="preserve">      自然资源规划及管理</t>
  </si>
  <si>
    <t xml:space="preserve">      其他自然资源事务支出</t>
  </si>
  <si>
    <t xml:space="preserve">      海域使用管理</t>
  </si>
  <si>
    <t xml:space="preserve">      廉租住房</t>
  </si>
  <si>
    <t xml:space="preserve">      购房补贴</t>
  </si>
  <si>
    <t xml:space="preserve">    粮油事务</t>
  </si>
  <si>
    <t xml:space="preserve">      粮食财务挂账利息补贴</t>
  </si>
  <si>
    <t xml:space="preserve">      粮食风险基金</t>
  </si>
  <si>
    <t xml:space="preserve">      其他粮油事务支出</t>
  </si>
  <si>
    <t xml:space="preserve">  灾害防治及应急管理支出</t>
  </si>
  <si>
    <t xml:space="preserve">    应急管理事务</t>
  </si>
  <si>
    <t xml:space="preserve">      安全监管</t>
  </si>
  <si>
    <t xml:space="preserve">      其他应急管理支出</t>
  </si>
  <si>
    <t xml:space="preserve">    消防事务</t>
  </si>
  <si>
    <t xml:space="preserve">      消防应急救援</t>
  </si>
  <si>
    <t xml:space="preserve">    森林消防事务</t>
  </si>
  <si>
    <t xml:space="preserve">      森林消防应急救援</t>
  </si>
  <si>
    <t xml:space="preserve">    自然灾害防治</t>
  </si>
  <si>
    <t xml:space="preserve">      其他自然灾害防治支出</t>
  </si>
  <si>
    <t xml:space="preserve">    自然灾害救灾及恢复重建支出</t>
  </si>
  <si>
    <t xml:space="preserve">      自然灾害救灾补助</t>
  </si>
  <si>
    <t xml:space="preserve">    其他灾害防治及应急管理支出</t>
  </si>
  <si>
    <t>一、一般公共预算支出</t>
    <phoneticPr fontId="17" type="noConversion"/>
  </si>
  <si>
    <t>一般公共服务</t>
    <phoneticPr fontId="17" type="noConversion"/>
  </si>
  <si>
    <t xml:space="preserve">      市场监督执法</t>
  </si>
  <si>
    <t>公共安全支出</t>
    <phoneticPr fontId="17" type="noConversion"/>
  </si>
  <si>
    <t>教育支出</t>
    <phoneticPr fontId="17" type="noConversion"/>
  </si>
  <si>
    <t>科学技术支出</t>
    <phoneticPr fontId="17" type="noConversion"/>
  </si>
  <si>
    <t>文化旅游体育与传媒支出</t>
    <phoneticPr fontId="17" type="noConversion"/>
  </si>
  <si>
    <t>社会保障和就业支出</t>
    <phoneticPr fontId="17" type="noConversion"/>
  </si>
  <si>
    <t>卫生健康支出</t>
    <phoneticPr fontId="17" type="noConversion"/>
  </si>
  <si>
    <t xml:space="preserve">      其他卫生健康支出</t>
  </si>
  <si>
    <t>节能环保支出</t>
    <phoneticPr fontId="17" type="noConversion"/>
  </si>
  <si>
    <t>城乡社区支出</t>
    <phoneticPr fontId="17" type="noConversion"/>
  </si>
  <si>
    <t xml:space="preserve">    城乡社区管理事务</t>
    <phoneticPr fontId="17" type="noConversion"/>
  </si>
  <si>
    <t xml:space="preserve">      行政运行</t>
    <phoneticPr fontId="17" type="noConversion"/>
  </si>
  <si>
    <t xml:space="preserve">      城管执法</t>
    <phoneticPr fontId="17" type="noConversion"/>
  </si>
  <si>
    <t xml:space="preserve">      其他城乡社区管理事务支出</t>
    <phoneticPr fontId="17" type="noConversion"/>
  </si>
  <si>
    <t xml:space="preserve">    城乡社区公共设施</t>
    <phoneticPr fontId="17" type="noConversion"/>
  </si>
  <si>
    <t xml:space="preserve">      其他城乡社区公共设施支出</t>
    <phoneticPr fontId="17" type="noConversion"/>
  </si>
  <si>
    <t xml:space="preserve">    城乡社区环境卫生</t>
    <phoneticPr fontId="17" type="noConversion"/>
  </si>
  <si>
    <t xml:space="preserve">    其他城乡社区支出</t>
    <phoneticPr fontId="17" type="noConversion"/>
  </si>
  <si>
    <t>农林水支出</t>
    <phoneticPr fontId="17" type="noConversion"/>
  </si>
  <si>
    <t xml:space="preserve">    农业</t>
    <phoneticPr fontId="17" type="noConversion"/>
  </si>
  <si>
    <t xml:space="preserve">    林业和草原</t>
    <phoneticPr fontId="17" type="noConversion"/>
  </si>
  <si>
    <t xml:space="preserve">      其他林业和草原支出</t>
    <phoneticPr fontId="17" type="noConversion"/>
  </si>
  <si>
    <t xml:space="preserve">    水利</t>
    <phoneticPr fontId="17" type="noConversion"/>
  </si>
  <si>
    <t xml:space="preserve">    扶贫</t>
    <phoneticPr fontId="17" type="noConversion"/>
  </si>
  <si>
    <t xml:space="preserve">    农村综合改革</t>
    <phoneticPr fontId="17" type="noConversion"/>
  </si>
  <si>
    <t xml:space="preserve">    普惠金融发展支出</t>
    <phoneticPr fontId="17" type="noConversion"/>
  </si>
  <si>
    <t xml:space="preserve">    其他农林水支出</t>
    <phoneticPr fontId="17" type="noConversion"/>
  </si>
  <si>
    <t>交通运输支出</t>
    <phoneticPr fontId="17" type="noConversion"/>
  </si>
  <si>
    <t xml:space="preserve">    公路水路运输</t>
    <phoneticPr fontId="17" type="noConversion"/>
  </si>
  <si>
    <t xml:space="preserve">    铁路运输</t>
    <phoneticPr fontId="17" type="noConversion"/>
  </si>
  <si>
    <t xml:space="preserve">    邮政业支出</t>
    <phoneticPr fontId="17" type="noConversion"/>
  </si>
  <si>
    <t xml:space="preserve">    车辆购置税支出</t>
    <phoneticPr fontId="17" type="noConversion"/>
  </si>
  <si>
    <t>资源勘探信息等支出</t>
    <phoneticPr fontId="17" type="noConversion"/>
  </si>
  <si>
    <t>商业服务业等支出</t>
    <phoneticPr fontId="17" type="noConversion"/>
  </si>
  <si>
    <t>自然资源海洋气象等支出</t>
    <phoneticPr fontId="17" type="noConversion"/>
  </si>
  <si>
    <t>住房保障支出</t>
    <phoneticPr fontId="17" type="noConversion"/>
  </si>
  <si>
    <t>粮油物资储备支出</t>
    <phoneticPr fontId="17" type="noConversion"/>
  </si>
  <si>
    <t>灾害防治及应急管理支出</t>
    <phoneticPr fontId="17" type="noConversion"/>
  </si>
  <si>
    <t xml:space="preserve">    应急管理事务</t>
    <phoneticPr fontId="17" type="noConversion"/>
  </si>
  <si>
    <t xml:space="preserve">      一般行政管理事务</t>
    <phoneticPr fontId="17" type="noConversion"/>
  </si>
  <si>
    <t xml:space="preserve">    消防事务</t>
    <phoneticPr fontId="17" type="noConversion"/>
  </si>
  <si>
    <t xml:space="preserve">    自然灾害救灾及恢复重建支出</t>
    <phoneticPr fontId="17" type="noConversion"/>
  </si>
  <si>
    <t xml:space="preserve">    其他灾害防治及应急管理支出</t>
    <phoneticPr fontId="17" type="noConversion"/>
  </si>
  <si>
    <t>预备费</t>
    <phoneticPr fontId="17" type="noConversion"/>
  </si>
  <si>
    <t>债务付息支出</t>
    <phoneticPr fontId="17" type="noConversion"/>
  </si>
  <si>
    <t>债务发行费用支出</t>
    <phoneticPr fontId="17" type="noConversion"/>
  </si>
  <si>
    <t>其他支出</t>
    <phoneticPr fontId="17" type="noConversion"/>
  </si>
  <si>
    <t xml:space="preserve">      年初预留</t>
  </si>
  <si>
    <t>调整
预算数</t>
    <phoneticPr fontId="1" type="noConversion"/>
  </si>
  <si>
    <t>市级2018年一般公共预算支出决算（草案）</t>
    <phoneticPr fontId="4" type="noConversion"/>
  </si>
  <si>
    <t>表2</t>
    <phoneticPr fontId="4" type="noConversion"/>
  </si>
  <si>
    <t>项  目</t>
    <phoneticPr fontId="4" type="noConversion"/>
  </si>
  <si>
    <t>一、一般公共预算支出合计</t>
    <phoneticPr fontId="4" type="noConversion"/>
  </si>
  <si>
    <t xml:space="preserve">  民族事务</t>
    <phoneticPr fontId="4" type="noConversion"/>
  </si>
  <si>
    <t xml:space="preserve">    其他民族事务支出</t>
    <phoneticPr fontId="4" type="noConversion"/>
  </si>
  <si>
    <t xml:space="preserve">  其他一般公共服务支出</t>
    <phoneticPr fontId="4" type="noConversion"/>
  </si>
  <si>
    <t xml:space="preserve">    其他一般公共服务支出</t>
    <phoneticPr fontId="4" type="noConversion"/>
  </si>
  <si>
    <t xml:space="preserve">    成人初等教育</t>
    <phoneticPr fontId="4" type="noConversion"/>
  </si>
  <si>
    <t xml:space="preserve">    一般行政管理事务</t>
    <phoneticPr fontId="1" type="noConversion"/>
  </si>
  <si>
    <t xml:space="preserve">      一般行政管理事务</t>
    <phoneticPr fontId="1" type="noConversion"/>
  </si>
  <si>
    <t xml:space="preserve">    其他职业教育支出</t>
    <phoneticPr fontId="1" type="noConversion"/>
  </si>
  <si>
    <t xml:space="preserve">      其他职业教育支出</t>
    <phoneticPr fontId="1" type="noConversion"/>
  </si>
  <si>
    <t xml:space="preserve">    技术研究与开发</t>
    <phoneticPr fontId="1" type="noConversion"/>
  </si>
  <si>
    <t xml:space="preserve">      机构运行</t>
    <phoneticPr fontId="1" type="noConversion"/>
  </si>
  <si>
    <t xml:space="preserve">      应用技术研究与开发</t>
    <phoneticPr fontId="1" type="noConversion"/>
  </si>
  <si>
    <t xml:space="preserve">    群众文化</t>
    <phoneticPr fontId="1" type="noConversion"/>
  </si>
  <si>
    <t xml:space="preserve">      群众文化</t>
    <phoneticPr fontId="1" type="noConversion"/>
  </si>
  <si>
    <t xml:space="preserve">    文化市场管理</t>
    <phoneticPr fontId="1" type="noConversion"/>
  </si>
  <si>
    <t xml:space="preserve">      文化市场管理</t>
    <phoneticPr fontId="1" type="noConversion"/>
  </si>
  <si>
    <t xml:space="preserve">    博物馆</t>
    <phoneticPr fontId="1" type="noConversion"/>
  </si>
  <si>
    <t xml:space="preserve">      博物馆</t>
    <phoneticPr fontId="1" type="noConversion"/>
  </si>
  <si>
    <t xml:space="preserve">    其他体育支出</t>
    <phoneticPr fontId="1" type="noConversion"/>
  </si>
  <si>
    <t xml:space="preserve">      其他体育支出</t>
    <phoneticPr fontId="1" type="noConversion"/>
  </si>
  <si>
    <t xml:space="preserve">    新闻通讯</t>
    <phoneticPr fontId="1" type="noConversion"/>
  </si>
  <si>
    <t xml:space="preserve">      新闻通讯</t>
    <phoneticPr fontId="1" type="noConversion"/>
  </si>
  <si>
    <t>广播电视</t>
    <phoneticPr fontId="1" type="noConversion"/>
  </si>
  <si>
    <t xml:space="preserve">    劳动保障监察</t>
    <phoneticPr fontId="1" type="noConversion"/>
  </si>
  <si>
    <t xml:space="preserve">      劳动保障监察</t>
    <phoneticPr fontId="1" type="noConversion"/>
  </si>
  <si>
    <t xml:space="preserve">      就业管理事务</t>
    <phoneticPr fontId="1" type="noConversion"/>
  </si>
  <si>
    <t xml:space="preserve">    行政区划和地名管理</t>
    <phoneticPr fontId="1" type="noConversion"/>
  </si>
  <si>
    <t xml:space="preserve">      行政区划和地名管理</t>
    <phoneticPr fontId="1" type="noConversion"/>
  </si>
  <si>
    <t xml:space="preserve">    中医(民族)医院</t>
    <phoneticPr fontId="1" type="noConversion"/>
  </si>
  <si>
    <t xml:space="preserve">      疾病预防控制机构</t>
    <phoneticPr fontId="1" type="noConversion"/>
  </si>
  <si>
    <t xml:space="preserve">      卫生监督机构</t>
    <phoneticPr fontId="1" type="noConversion"/>
  </si>
  <si>
    <t xml:space="preserve">      大气</t>
    <phoneticPr fontId="1" type="noConversion"/>
  </si>
  <si>
    <t xml:space="preserve">    污染减排</t>
    <phoneticPr fontId="1" type="noConversion"/>
  </si>
  <si>
    <t xml:space="preserve">    循环经济</t>
    <phoneticPr fontId="1" type="noConversion"/>
  </si>
  <si>
    <t xml:space="preserve">      工程建设标准规范编制与监管</t>
    <phoneticPr fontId="1" type="noConversion"/>
  </si>
  <si>
    <t xml:space="preserve">      住宅建设与房地产市场监管</t>
    <phoneticPr fontId="1" type="noConversion"/>
  </si>
  <si>
    <t xml:space="preserve">  建设市场管理与监督(款)</t>
    <phoneticPr fontId="1" type="noConversion"/>
  </si>
  <si>
    <t xml:space="preserve">    建设市场管理与监督</t>
    <phoneticPr fontId="1" type="noConversion"/>
  </si>
  <si>
    <t xml:space="preserve">    农垦运行</t>
    <phoneticPr fontId="1" type="noConversion"/>
  </si>
  <si>
    <t xml:space="preserve">      农垦运行</t>
    <phoneticPr fontId="1" type="noConversion"/>
  </si>
  <si>
    <t xml:space="preserve">    稳定农民收入补贴</t>
    <phoneticPr fontId="1" type="noConversion"/>
  </si>
  <si>
    <t xml:space="preserve">      稳定农民收入补贴</t>
    <phoneticPr fontId="1" type="noConversion"/>
  </si>
  <si>
    <t xml:space="preserve">      农产品加工与促销</t>
    <phoneticPr fontId="1" type="noConversion"/>
  </si>
  <si>
    <t xml:space="preserve">      农村公益事业</t>
    <phoneticPr fontId="1" type="noConversion"/>
  </si>
  <si>
    <t xml:space="preserve">      林业事业机构</t>
    <phoneticPr fontId="1" type="noConversion"/>
  </si>
  <si>
    <t xml:space="preserve">    水质监测</t>
    <phoneticPr fontId="1" type="noConversion"/>
  </si>
  <si>
    <t xml:space="preserve">      水质监测</t>
    <phoneticPr fontId="1" type="noConversion"/>
  </si>
  <si>
    <t xml:space="preserve">      农村基础设施建设</t>
    <phoneticPr fontId="1" type="noConversion"/>
  </si>
  <si>
    <t xml:space="preserve">      其他扶贫支出</t>
    <phoneticPr fontId="1" type="noConversion"/>
  </si>
  <si>
    <t xml:space="preserve">    农业综合开发</t>
    <phoneticPr fontId="1" type="noConversion"/>
  </si>
  <si>
    <t xml:space="preserve">      土地治理</t>
    <phoneticPr fontId="1" type="noConversion"/>
  </si>
  <si>
    <t xml:space="preserve">    车辆购置税其他支出</t>
    <phoneticPr fontId="1" type="noConversion"/>
  </si>
  <si>
    <t xml:space="preserve">      车辆购置税其他支出</t>
    <phoneticPr fontId="1" type="noConversion"/>
  </si>
  <si>
    <t xml:space="preserve">    其他商业流通事务支出</t>
    <phoneticPr fontId="1" type="noConversion"/>
  </si>
  <si>
    <t xml:space="preserve">      其他商业流通事务支出</t>
    <phoneticPr fontId="1" type="noConversion"/>
  </si>
  <si>
    <t xml:space="preserve">    其他海洋管理事务支出</t>
    <phoneticPr fontId="1" type="noConversion"/>
  </si>
  <si>
    <t xml:space="preserve">      其他海洋管理事务支出</t>
    <phoneticPr fontId="1" type="noConversion"/>
  </si>
  <si>
    <t xml:space="preserve">    粮油储备</t>
    <phoneticPr fontId="1" type="noConversion"/>
  </si>
  <si>
    <t xml:space="preserve">      储备粮(油)库建设</t>
    <phoneticPr fontId="1" type="noConversion"/>
  </si>
  <si>
    <t>一、基本支出</t>
  </si>
  <si>
    <t>机关资本性支出（一）</t>
  </si>
  <si>
    <t>公务用车购置</t>
  </si>
  <si>
    <t>设备购置</t>
  </si>
  <si>
    <t>其他资本性支出</t>
  </si>
  <si>
    <t>对事业单位资本性补助</t>
  </si>
  <si>
    <t>资本性支出（一）</t>
  </si>
  <si>
    <t>对企业补助</t>
  </si>
  <si>
    <t>其他对企业补助</t>
  </si>
  <si>
    <t>二、项目支出</t>
  </si>
  <si>
    <t>机关资本性支出（二）</t>
  </si>
  <si>
    <t>对企业资本性支出</t>
  </si>
  <si>
    <t>对社会保障基金补助</t>
  </si>
  <si>
    <t>债务利息及费用支出</t>
  </si>
  <si>
    <t>预备费及预留</t>
  </si>
  <si>
    <t>固定数额补助</t>
    <phoneticPr fontId="17" type="noConversion"/>
  </si>
  <si>
    <t>结算补助</t>
    <phoneticPr fontId="17" type="noConversion"/>
  </si>
  <si>
    <t>农村综合改革转移支付</t>
    <phoneticPr fontId="17" type="noConversion"/>
  </si>
  <si>
    <t>重点生态功能区转移支付</t>
    <phoneticPr fontId="17" type="noConversion"/>
  </si>
  <si>
    <t>其他一般性转移支付</t>
    <phoneticPr fontId="17" type="noConversion"/>
  </si>
  <si>
    <t xml:space="preserve">  二、专项转移支付</t>
    <phoneticPr fontId="17" type="noConversion"/>
  </si>
  <si>
    <t>2018年庄河市三大灌区种植结构调整补贴</t>
  </si>
  <si>
    <t>临港装备及海洋工程产业园生活配套区一期道路工程</t>
  </si>
  <si>
    <t>农村“厕所革命”补贴</t>
  </si>
  <si>
    <t>海绵城市建设区新科等四家企业动迁费及机动经费</t>
  </si>
  <si>
    <t>空壳村建设</t>
  </si>
  <si>
    <t>发展壮大集体经济</t>
  </si>
  <si>
    <t>集体经济消灭空壳村建设</t>
  </si>
  <si>
    <t>2017年入伍第二年优待金及2018年入伍第一年优待金</t>
  </si>
  <si>
    <t>返还经济区区域内施工企业缴纳税款</t>
  </si>
  <si>
    <t>社区党组织服务群众专项本级配套</t>
  </si>
  <si>
    <t>征地补偿费、小区物业费等</t>
  </si>
  <si>
    <t>2019年社区党组织服务群众大连专项</t>
  </si>
  <si>
    <t>2017年秋季入伍第一年义务兵优待金</t>
  </si>
  <si>
    <t>大郑新城医院工程款</t>
    <phoneticPr fontId="17" type="noConversion"/>
  </si>
  <si>
    <t>鞍子山乡污水管网工程</t>
  </si>
  <si>
    <t>2019年市级重点绿化工程租地费</t>
  </si>
  <si>
    <t>海绵城市建设项目涉及观驾山、张屯社区失地农民保险</t>
  </si>
  <si>
    <t>蓉花山镇垃圾转运中心工程款</t>
  </si>
  <si>
    <t>城山镇小城镇供水工程</t>
  </si>
  <si>
    <t>兰店乡基础设施和民生工程经费补助</t>
  </si>
  <si>
    <t>少数民族专项大连配套</t>
  </si>
  <si>
    <t>青堆镇11艘船2014年油补</t>
  </si>
  <si>
    <t>荷花山芙蓉铜矿无主尾矿库综合治理工程款</t>
  </si>
  <si>
    <t>步云山敬老院工程</t>
  </si>
  <si>
    <t>昌盛幼儿园海绵改造工程</t>
  </si>
  <si>
    <t>2017年入伍第二年优待及2018年入伍第一年优待</t>
  </si>
  <si>
    <t>满族特色门廊及文化设施建设</t>
  </si>
  <si>
    <t>生态建设用地资金补助</t>
  </si>
  <si>
    <t>2019年第27批次（建设大街西延）涉及失地农民养老保险</t>
  </si>
  <si>
    <t>塔岭污水处理厂修复工程</t>
  </si>
  <si>
    <t>长岭小城镇引水工程</t>
  </si>
  <si>
    <t>大郑新城医院项目工程款</t>
    <phoneticPr fontId="17" type="noConversion"/>
  </si>
  <si>
    <t>簿弱村建设</t>
  </si>
  <si>
    <t>兴达街道小河东社区失地农民保险</t>
  </si>
  <si>
    <t>青堆镇渔业安全生产设施设备维修更新</t>
  </si>
  <si>
    <t>荷城线公路崩塌地质灾害治理工程款及前期费</t>
  </si>
  <si>
    <t>建设大街东延（2019年第29批次）涉及农民养老保险</t>
  </si>
  <si>
    <t>2019年二季度残疾人专干工资保险</t>
  </si>
  <si>
    <t>2018年家庭农场补助</t>
  </si>
  <si>
    <t>2019年社区党组织服务群众大连配套</t>
  </si>
  <si>
    <t>关于下达2019年城市社区经费补助资金</t>
  </si>
  <si>
    <t>建设大街西延工程动迁费及动迁服务费</t>
  </si>
  <si>
    <t>水灾水毁工程修复补助</t>
  </si>
  <si>
    <t>太平岭新修乡石材产业集中区道路经费补助</t>
  </si>
  <si>
    <t>步云山乡谦泰村社区服务中心建设补助</t>
  </si>
  <si>
    <t>原冰峪景区及周边六村门票分成、烧柴补贴等</t>
    <phoneticPr fontId="17" type="noConversion"/>
  </si>
  <si>
    <t>蓉花山垃圾转运中心工程</t>
  </si>
  <si>
    <t>拨付光明山镇政府工作经费补助</t>
  </si>
  <si>
    <t>桂云花三道岭村两条河绿化工程</t>
  </si>
  <si>
    <t>2019年饮水维修工程、监理费</t>
  </si>
  <si>
    <t>拨付吴炉镇小孤山村漏油污染经费</t>
  </si>
  <si>
    <t>建设大街西延工程地上附属物补偿费</t>
  </si>
  <si>
    <t>2018年抢修海底电缆工程</t>
  </si>
  <si>
    <t>2019年元旦慰问救助退役士兵优抚对象资金</t>
  </si>
  <si>
    <t>关于涉外船只补助资金</t>
  </si>
  <si>
    <t>街道文化中心免费开放专项</t>
  </si>
  <si>
    <t>仙人洞村于屯深井工程费</t>
  </si>
  <si>
    <t>塔岭镇污水处理厂修复工程</t>
  </si>
  <si>
    <t>小营村道路水毁补助</t>
  </si>
  <si>
    <t>关于拨付少数民族流动人口服务管理站建设补助资金</t>
  </si>
  <si>
    <t>政府性基金预算收入合计</t>
    <phoneticPr fontId="1" type="noConversion"/>
  </si>
  <si>
    <t>庄河市2019年政府性基金收入决算表</t>
    <phoneticPr fontId="1" type="noConversion"/>
  </si>
  <si>
    <t xml:space="preserve">      移民补助</t>
    <phoneticPr fontId="17" type="noConversion"/>
  </si>
  <si>
    <t xml:space="preserve">      土地出让业务支出</t>
    <phoneticPr fontId="17" type="noConversion"/>
  </si>
  <si>
    <t xml:space="preserve">      土地开发支出</t>
    <phoneticPr fontId="17" type="noConversion"/>
  </si>
  <si>
    <t xml:space="preserve">      其他城市基础设施配套费收入安排的支出</t>
    <phoneticPr fontId="17" type="noConversion"/>
  </si>
  <si>
    <t xml:space="preserve">      其他污水处理费收入安排的支出</t>
    <phoneticPr fontId="17" type="noConversion"/>
  </si>
  <si>
    <t xml:space="preserve">      用于教育事业的彩票公益金支出</t>
    <phoneticPr fontId="17" type="noConversion"/>
  </si>
  <si>
    <t>市本级</t>
    <phoneticPr fontId="4" type="noConversion"/>
  </si>
  <si>
    <t xml:space="preserve">    大中型水库移民后期扶持基金支出</t>
    <phoneticPr fontId="4" type="noConversion"/>
  </si>
  <si>
    <t xml:space="preserve">    小型水库移民扶助基金及对应专项债务收入安排的支出</t>
  </si>
  <si>
    <t xml:space="preserve">    国有土地收益基金及对应专项债务收入安排的支出</t>
    <phoneticPr fontId="4" type="noConversion"/>
  </si>
  <si>
    <t xml:space="preserve">    农业土地开发资金及对应专项债务收入安排的支出</t>
    <phoneticPr fontId="4" type="noConversion"/>
  </si>
  <si>
    <t xml:space="preserve">    城市基础设施配套费及对应专项债务收入安排的支出</t>
    <phoneticPr fontId="4" type="noConversion"/>
  </si>
  <si>
    <t xml:space="preserve">    其他政府性基金及对应专项债务收入安排的支出</t>
  </si>
  <si>
    <t xml:space="preserve">  征地和拆迁补偿</t>
    <phoneticPr fontId="17" type="noConversion"/>
  </si>
  <si>
    <t xml:space="preserve">  土地开发支出</t>
    <phoneticPr fontId="17" type="noConversion"/>
  </si>
  <si>
    <t xml:space="preserve">  补助被征农民支出</t>
    <phoneticPr fontId="17" type="noConversion"/>
  </si>
  <si>
    <t xml:space="preserve">  土地出让业务支出</t>
    <phoneticPr fontId="17" type="noConversion"/>
  </si>
  <si>
    <t xml:space="preserve">  城市配套费支出</t>
    <phoneticPr fontId="17" type="noConversion"/>
  </si>
  <si>
    <t xml:space="preserve">  社会福利彩票公益金支出</t>
    <phoneticPr fontId="17" type="noConversion"/>
  </si>
  <si>
    <t>庄河市2019年国有资本经营收入决算表</t>
  </si>
  <si>
    <t>庄河市2019年国有资本经营支出决算表</t>
  </si>
  <si>
    <t xml:space="preserve">  产权转让收入</t>
    <phoneticPr fontId="1" type="noConversion"/>
  </si>
  <si>
    <t xml:space="preserve">  其他国有资本经营支出</t>
    <phoneticPr fontId="1" type="noConversion"/>
  </si>
  <si>
    <t>庄河市本级2019年国有资本经营支出决算表</t>
    <phoneticPr fontId="4" type="noConversion"/>
  </si>
  <si>
    <t>2019年市对下国有资本经营转移支付分地区决算表</t>
    <phoneticPr fontId="17" type="noConversion"/>
  </si>
  <si>
    <t>社会保险基金收入合计</t>
    <phoneticPr fontId="17" type="noConversion"/>
  </si>
  <si>
    <t>社会保险基金支出合计</t>
    <phoneticPr fontId="17" type="noConversion"/>
  </si>
  <si>
    <r>
      <t xml:space="preserve">  新型农村合作医疗基金</t>
    </r>
    <r>
      <rPr>
        <sz val="10.5"/>
        <color indexed="8"/>
        <rFont val="黑体"/>
        <family val="3"/>
        <charset val="134"/>
      </rPr>
      <t>支出</t>
    </r>
  </si>
  <si>
    <t>城乡居民大病保险支出</t>
    <phoneticPr fontId="17" type="noConversion"/>
  </si>
  <si>
    <t>庄河市2019年社会保险基金支出决算表</t>
    <phoneticPr fontId="17" type="noConversion"/>
  </si>
  <si>
    <t>庄河市2019年社会保险基金收入决算表</t>
    <phoneticPr fontId="17" type="noConversion"/>
  </si>
  <si>
    <t xml:space="preserve">    2019年庄河市对下一般公共预算转移支付共计60,983万元，其中一般性转移支付28,273万元，占比46.4%，主要包括市对乡镇的体制补助、农村综合改革转移支付及结算补助等；专项转移支付32,710万元，占比53.6%，主要用于支持乡镇农业、生态环保、社会保障等专项事业发展。                                                                                                                                                                      
    2019年，庄河市对下政府性基金转移支付共计19,780万元，主要用于支持乡镇的土地开发、社会福利及教育等方面的支出。                                                                                           </t>
    <phoneticPr fontId="1" type="noConversion"/>
  </si>
  <si>
    <t>2019年大连市政府一般债务限额和余额决算表</t>
    <phoneticPr fontId="4" type="noConversion"/>
  </si>
  <si>
    <t>表9</t>
    <phoneticPr fontId="4" type="noConversion"/>
  </si>
  <si>
    <t>单位：万元</t>
    <phoneticPr fontId="4" type="noConversion"/>
  </si>
  <si>
    <t>项        目</t>
    <phoneticPr fontId="4" type="noConversion"/>
  </si>
  <si>
    <t>决算数</t>
    <phoneticPr fontId="4" type="noConversion"/>
  </si>
  <si>
    <t>一、2018年末地方政府一般债务余额实际数</t>
    <phoneticPr fontId="4" type="noConversion"/>
  </si>
  <si>
    <t>二、2019年末地方政府一般债务余额限额</t>
    <phoneticPr fontId="4" type="noConversion"/>
  </si>
  <si>
    <t>三、2019年地方政府一般债务发行额</t>
    <phoneticPr fontId="4" type="noConversion"/>
  </si>
  <si>
    <t>四、2019年地方政府一般债务还本额</t>
    <phoneticPr fontId="4" type="noConversion"/>
  </si>
  <si>
    <t>五、2019年末地方政府一般债务余额实际数</t>
    <phoneticPr fontId="4" type="noConversion"/>
  </si>
  <si>
    <t>备注：2019年庄河市一般债务（转贷）收入全部为一般置换债券转贷收入。</t>
    <phoneticPr fontId="4" type="noConversion"/>
  </si>
  <si>
    <t xml:space="preserve">    </t>
    <phoneticPr fontId="4" type="noConversion"/>
  </si>
  <si>
    <t xml:space="preserve">   </t>
    <phoneticPr fontId="4" type="noConversion"/>
  </si>
  <si>
    <t>2019年庄河市政府一般债务分地区限额和余额表</t>
    <phoneticPr fontId="17" type="noConversion"/>
  </si>
  <si>
    <t>表10</t>
    <phoneticPr fontId="1" type="noConversion"/>
  </si>
  <si>
    <t>地区</t>
    <phoneticPr fontId="1" type="noConversion"/>
  </si>
  <si>
    <t>2019年限额</t>
    <phoneticPr fontId="4" type="noConversion"/>
  </si>
  <si>
    <t>2019年末余额数</t>
    <phoneticPr fontId="4" type="noConversion"/>
  </si>
  <si>
    <t>庄河市</t>
    <phoneticPr fontId="1" type="noConversion"/>
  </si>
  <si>
    <t>市本级</t>
    <phoneticPr fontId="1" type="noConversion"/>
  </si>
  <si>
    <t>2019年庄河市政府专项债务限额和余额决算表</t>
    <phoneticPr fontId="1" type="noConversion"/>
  </si>
  <si>
    <t>表17</t>
    <phoneticPr fontId="1" type="noConversion"/>
  </si>
  <si>
    <t>单位：万元</t>
    <phoneticPr fontId="1" type="noConversion"/>
  </si>
  <si>
    <t>项       目</t>
    <phoneticPr fontId="1" type="noConversion"/>
  </si>
  <si>
    <t>一、2018年末地方政府专项债务余额实际数</t>
    <phoneticPr fontId="1" type="noConversion"/>
  </si>
  <si>
    <t>二、2019年末地方政府专项债务余额限额</t>
    <phoneticPr fontId="1" type="noConversion"/>
  </si>
  <si>
    <t>三、2019年地方政府专项债务发行额</t>
    <phoneticPr fontId="1" type="noConversion"/>
  </si>
  <si>
    <t>四、2019年地方政府专项债务还本额</t>
    <phoneticPr fontId="1" type="noConversion"/>
  </si>
  <si>
    <t>五、2019年末地方政府专项债务余额实际数</t>
    <phoneticPr fontId="1" type="noConversion"/>
  </si>
  <si>
    <t>备注：2019年庄河市专项债务（转贷）收入全部为专项置换债券转贷收入。</t>
    <phoneticPr fontId="4" type="noConversion"/>
  </si>
  <si>
    <t>2019年庄河市政府专项债务分地区限额和余额表</t>
    <phoneticPr fontId="17" type="noConversion"/>
  </si>
  <si>
    <t>表18</t>
    <phoneticPr fontId="1" type="noConversion"/>
  </si>
  <si>
    <t>表25</t>
    <phoneticPr fontId="4" type="noConversion"/>
  </si>
  <si>
    <t>预算数</t>
    <phoneticPr fontId="4" type="noConversion"/>
  </si>
  <si>
    <t>决算数为预算数的%</t>
    <phoneticPr fontId="4" type="noConversion"/>
  </si>
  <si>
    <t>决算数为上年决算数的%</t>
    <phoneticPr fontId="4" type="noConversion"/>
  </si>
  <si>
    <t>上年决算数</t>
    <phoneticPr fontId="4" type="noConversion"/>
  </si>
  <si>
    <t>合计</t>
    <phoneticPr fontId="4" type="noConversion"/>
  </si>
  <si>
    <t>其中：公务用车购置费</t>
    <phoneticPr fontId="4" type="noConversion"/>
  </si>
  <si>
    <t xml:space="preserve">      公务用车运行费</t>
    <phoneticPr fontId="4" type="noConversion"/>
  </si>
  <si>
    <t xml:space="preserve">    一般公共预算“三公”经费执行情况（变化原因）说明：2019年度庄河市级（其中包括各部门、四个街道、北黄海经济区等）一般公共预算财政拨款“三公”经费支出汇总合计1913万元，较上年减少560万元，降低22.64%，"三公"经费的减少主要原因是我市严格落实中央八项规定精神和国务院“约法三章”有关要求，控制和压缩各单位的一般公共预算支出。具体情况如下：
    因公出国（境）费 6万元，较上年减少18万元，下降75%。2019年因公出国（境）团组数2个，因公出国（境）人次数13人。
    公务接待费309万元，较上年增加12万元，增长4.04%。增长主要原因如下：1、2019年部分预算单位项目增加，导致招待人员增加，比如庄河市农业农村局公务接待费较上年增加12万，原因是：增加大篷房、非洲猪瘟、人居环境整治等项目，另部分2018年招待费于2019年结算；2、部分预算单位改变招待费列支途径，比如：庄河市科技和工业信息化局公务接待费较上年增加9万，原因是：2018年大部分招待费包含在具体项目里，而2019年由于多个项目被压缩开支，故招待费只能列在公务接待费。
    公务用车购置及运行费1598万元，较上年减少554万元，下降25.74%。其中公务用车购置费82万元，较上年减少348万元；公务用车运行费1516万元，较上年减少206万元；公务用车保有量623辆，较上年减少1辆。
       </t>
    <phoneticPr fontId="4" type="noConversion"/>
  </si>
  <si>
    <r>
      <t>    </t>
    </r>
    <r>
      <rPr>
        <sz val="13.5"/>
        <color indexed="8"/>
        <rFont val="宋体"/>
        <family val="3"/>
        <charset val="134"/>
      </rPr>
      <t/>
    </r>
    <phoneticPr fontId="4" type="noConversion"/>
  </si>
  <si>
    <t>2019年度市本级一般公共预算财政拨款
“三公”经费支出决算汇总表</t>
    <phoneticPr fontId="4" type="noConversion"/>
  </si>
  <si>
    <t>2019年庄河市预算绩效管理情况说明</t>
    <phoneticPr fontId="1" type="noConversion"/>
  </si>
  <si>
    <t xml:space="preserve">    贯彻落实党的十九大以来关于全面实施预算绩效管理的一系列部署，切实规范我市预算绩效管理，开展全过程预算绩效管理工作。把实施预算绩效管理作为深化财政预算管理改革的重要内容，抓好工作组织、责任落实和业务指导。制定庄河市预算绩效管理实施方案，确定职责分工、规范工作流程、细化工作要求，推动绩效目标编制、绩效监控和绩效评价工作规范有序开展，切实提高预算绩效管理水平。
    年初对项目支出设定绩效目标，并加强目标审核。对年初设置的预算绩效目标全部开展绩效评价，共涉及项目216个，金额2.44亿元 ，其中包括：市政设施养护工程项目675.3万，园林绿化管护项目653万、城市建设管理服务项目57.7万、城市防汛项目20万、智慧能源城市试点、核电推进项目22万、非税收入及财政票据电子化管理信息系统维护项目20万、昌盛街道环卫经费388.8万、冬季除雪经费100万、卫片测绘、违章清理项目34万、海监大队执法艇专项80万、信访稳定专项资金160万、村党组织活动经费82万、扫黑除恶专项60万、法治庄河建设项目30万、城乡治安保险项目100万、“423村级社会治理”工程项目443万、创建全国文明城市经费及公共文明引导员志愿者经费项目119.2万、农村妇女“两癌”救助项目19万、服务妇女儿童项目41.8万、经责审计专项72万、水质检测和农村饮用水检测专项27万、公共场所监测项目17万、除四害专项23万、农村电影放映工程25.9万、考务费、考点监控维护费专项259万、人均科普专项60万、食品药品安全保障及专项整治40万、食品药品安全检测专项29万、交通信号灯维修维护费35万、监管场所经费288.5万、禁毒专项80万等。建立了绩效目标编制、绩效监控、绩效评价和结果应用的全过程绩效管理体，进一步优化财政资源配置，提高用财效益。
    </t>
    <phoneticPr fontId="1" type="noConversion"/>
  </si>
  <si>
    <t xml:space="preserve">    2019年，庄河市政府债务限额129.16亿元,其中一般债务限额77.86亿元，专项债务限额51.3亿元。庄河市政府债务余额1,280,981.3万元，其中一般债务余额774,207.52万元，专项债务余额506,773.78元。当年由大连市财政局代发政府债券68,064万元，其中：一般债券21,422万元，专项债券46,642万元，用于置换债务本金。政府债务余额控制在限额以内。</t>
    <phoneticPr fontId="1" type="noConversion"/>
  </si>
  <si>
    <t>表2</t>
    <phoneticPr fontId="1" type="noConversion"/>
  </si>
  <si>
    <t>表二之一</t>
    <phoneticPr fontId="4" type="noConversion"/>
  </si>
  <si>
    <t>2019年一般公共预算支出表</t>
    <phoneticPr fontId="4" type="noConversion"/>
  </si>
  <si>
    <t>项    目</t>
    <phoneticPr fontId="4" type="noConversion"/>
  </si>
  <si>
    <t>调整
预算数</t>
    <phoneticPr fontId="4" type="noConversion"/>
  </si>
  <si>
    <t>完成调整预算的%</t>
    <phoneticPr fontId="4" type="noConversion"/>
  </si>
  <si>
    <t>决算数为上年决算数%</t>
    <phoneticPr fontId="4" type="noConversion"/>
  </si>
  <si>
    <t>一般公共预算支出合计</t>
    <phoneticPr fontId="1" type="noConversion"/>
  </si>
  <si>
    <t xml:space="preserve">      行政运行</t>
    <phoneticPr fontId="4" type="noConversion"/>
  </si>
  <si>
    <t xml:space="preserve">      其他组织事务支出</t>
    <phoneticPr fontId="4" type="noConversion"/>
  </si>
  <si>
    <t xml:space="preserve">    市场监督管理事务</t>
    <phoneticPr fontId="4" type="noConversion"/>
  </si>
  <si>
    <t xml:space="preserve">      一般行政管理事务</t>
    <phoneticPr fontId="4" type="noConversion"/>
  </si>
  <si>
    <t xml:space="preserve">      市场监督管理专项</t>
    <phoneticPr fontId="4" type="noConversion"/>
  </si>
  <si>
    <t xml:space="preserve">      市场监督执法</t>
    <phoneticPr fontId="4" type="noConversion"/>
  </si>
  <si>
    <t xml:space="preserve">      事业运行</t>
    <phoneticPr fontId="4" type="noConversion"/>
  </si>
  <si>
    <t xml:space="preserve">      其他一般公共服务支出</t>
    <phoneticPr fontId="4" type="noConversion"/>
  </si>
  <si>
    <t xml:space="preserve">    武装警察部队</t>
    <phoneticPr fontId="4" type="noConversion"/>
  </si>
  <si>
    <t xml:space="preserve">      其他武装警察部队支出</t>
    <phoneticPr fontId="4" type="noConversion"/>
  </si>
  <si>
    <t xml:space="preserve">      执法办案</t>
    <phoneticPr fontId="4" type="noConversion"/>
  </si>
  <si>
    <t xml:space="preserve">    特殊教育</t>
    <phoneticPr fontId="4" type="noConversion"/>
  </si>
  <si>
    <t>七、文化旅游体育与传媒支出</t>
    <phoneticPr fontId="4" type="noConversion"/>
  </si>
  <si>
    <t xml:space="preserve">    文化和旅游</t>
    <phoneticPr fontId="4" type="noConversion"/>
  </si>
  <si>
    <t xml:space="preserve">      旅游宣传</t>
    <phoneticPr fontId="4" type="noConversion"/>
  </si>
  <si>
    <t xml:space="preserve">      其他文化和旅游支出</t>
    <phoneticPr fontId="4" type="noConversion"/>
  </si>
  <si>
    <t xml:space="preserve">    新闻出版电影</t>
    <phoneticPr fontId="4" type="noConversion"/>
  </si>
  <si>
    <t xml:space="preserve">      电影</t>
    <phoneticPr fontId="4" type="noConversion"/>
  </si>
  <si>
    <t xml:space="preserve">      其他新闻出版电影支出</t>
    <phoneticPr fontId="4" type="noConversion"/>
  </si>
  <si>
    <t xml:space="preserve">    广播电视</t>
    <phoneticPr fontId="4" type="noConversion"/>
  </si>
  <si>
    <t xml:space="preserve">      其他广播电视支出</t>
    <phoneticPr fontId="4" type="noConversion"/>
  </si>
  <si>
    <t xml:space="preserve">      军队转业干部安置</t>
    <phoneticPr fontId="4" type="noConversion"/>
  </si>
  <si>
    <t xml:space="preserve">    退役军人管理事务</t>
    <phoneticPr fontId="4" type="noConversion"/>
  </si>
  <si>
    <t xml:space="preserve">      拥军优属</t>
    <phoneticPr fontId="4" type="noConversion"/>
  </si>
  <si>
    <t xml:space="preserve">      其他退役军人事务管理支出</t>
    <phoneticPr fontId="4" type="noConversion"/>
  </si>
  <si>
    <t>九、卫生健康支出</t>
    <phoneticPr fontId="4" type="noConversion"/>
  </si>
  <si>
    <t xml:space="preserve">    卫生健康管理事务</t>
    <phoneticPr fontId="4" type="noConversion"/>
  </si>
  <si>
    <t xml:space="preserve">      其他卫生健康管理事务支出</t>
    <phoneticPr fontId="4" type="noConversion"/>
  </si>
  <si>
    <t xml:space="preserve">    医疗保障管理事务</t>
    <phoneticPr fontId="4" type="noConversion"/>
  </si>
  <si>
    <t xml:space="preserve">    其他卫生健康支出</t>
    <phoneticPr fontId="4" type="noConversion"/>
  </si>
  <si>
    <t xml:space="preserve">    其他卫生健康支出</t>
    <phoneticPr fontId="4" type="noConversion"/>
  </si>
  <si>
    <t xml:space="preserve">      其他卫生健康支出</t>
    <phoneticPr fontId="4" type="noConversion"/>
  </si>
  <si>
    <t xml:space="preserve">      停伐补助</t>
    <phoneticPr fontId="4" type="noConversion"/>
  </si>
  <si>
    <t xml:space="preserve">        城管执法</t>
    <phoneticPr fontId="4" type="noConversion"/>
  </si>
  <si>
    <t xml:space="preserve">        防灾救灾</t>
    <phoneticPr fontId="4" type="noConversion"/>
  </si>
  <si>
    <t xml:space="preserve">        稳定农民收入补贴</t>
    <phoneticPr fontId="4" type="noConversion"/>
  </si>
  <si>
    <t xml:space="preserve">        农业结构调整补贴</t>
    <phoneticPr fontId="4" type="noConversion"/>
  </si>
  <si>
    <t xml:space="preserve">        其他农业支出</t>
    <phoneticPr fontId="4" type="noConversion"/>
  </si>
  <si>
    <t xml:space="preserve">      林业和草原</t>
    <phoneticPr fontId="4" type="noConversion"/>
  </si>
  <si>
    <t xml:space="preserve">        事业机构</t>
    <phoneticPr fontId="4" type="noConversion"/>
  </si>
  <si>
    <t xml:space="preserve">        执法与监督</t>
    <phoneticPr fontId="4" type="noConversion"/>
  </si>
  <si>
    <t xml:space="preserve">        防灾减灾</t>
    <phoneticPr fontId="4" type="noConversion"/>
  </si>
  <si>
    <t xml:space="preserve">      其他农林水支出</t>
    <phoneticPr fontId="4" type="noConversion"/>
  </si>
  <si>
    <t xml:space="preserve">        其他农林水支出</t>
    <phoneticPr fontId="4" type="noConversion"/>
  </si>
  <si>
    <t>十八、自然资源海洋气象等支出</t>
    <phoneticPr fontId="4" type="noConversion"/>
  </si>
  <si>
    <t xml:space="preserve">      自然资源事务</t>
    <phoneticPr fontId="4" type="noConversion"/>
  </si>
  <si>
    <t xml:space="preserve">        自然资源规划及管理</t>
    <phoneticPr fontId="4" type="noConversion"/>
  </si>
  <si>
    <t xml:space="preserve">        其他自然资源事务支出</t>
    <phoneticPr fontId="4" type="noConversion"/>
  </si>
  <si>
    <t>二十一、灾害防治及应急管理支出</t>
    <phoneticPr fontId="4" type="noConversion"/>
  </si>
  <si>
    <t xml:space="preserve">     应急管理事务</t>
    <phoneticPr fontId="4" type="noConversion"/>
  </si>
  <si>
    <t xml:space="preserve">       行政运行</t>
    <phoneticPr fontId="4" type="noConversion"/>
  </si>
  <si>
    <t xml:space="preserve">       一般行政管理事务</t>
    <phoneticPr fontId="4" type="noConversion"/>
  </si>
  <si>
    <t xml:space="preserve">       安全监管</t>
    <phoneticPr fontId="4" type="noConversion"/>
  </si>
  <si>
    <t xml:space="preserve">       事业运行</t>
    <phoneticPr fontId="4" type="noConversion"/>
  </si>
  <si>
    <t xml:space="preserve">       其他应急管理支出</t>
    <phoneticPr fontId="4" type="noConversion"/>
  </si>
  <si>
    <t xml:space="preserve">     消防事务</t>
    <phoneticPr fontId="4" type="noConversion"/>
  </si>
  <si>
    <t xml:space="preserve">       消防应急救援</t>
    <phoneticPr fontId="4" type="noConversion"/>
  </si>
  <si>
    <t xml:space="preserve">     森林消防事务</t>
    <phoneticPr fontId="4" type="noConversion"/>
  </si>
  <si>
    <t xml:space="preserve">       森林消防应急救援</t>
    <phoneticPr fontId="4" type="noConversion"/>
  </si>
  <si>
    <t xml:space="preserve">     自然灾害防治</t>
    <phoneticPr fontId="4" type="noConversion"/>
  </si>
  <si>
    <t xml:space="preserve">       其他自然灾害防治支出</t>
    <phoneticPr fontId="4" type="noConversion"/>
  </si>
  <si>
    <t xml:space="preserve">     自然灾害救灾及恢复重建支出</t>
    <phoneticPr fontId="4" type="noConversion"/>
  </si>
  <si>
    <t xml:space="preserve">       中央自然灾害生活补助</t>
    <phoneticPr fontId="4" type="noConversion"/>
  </si>
  <si>
    <t xml:space="preserve">       自然灾害救灾补助</t>
    <phoneticPr fontId="4" type="noConversion"/>
  </si>
  <si>
    <t xml:space="preserve">       自然灾害灾后重建补助</t>
    <phoneticPr fontId="4" type="noConversion"/>
  </si>
  <si>
    <t xml:space="preserve">     其他灾害防治及应急管理支出</t>
    <phoneticPr fontId="4" type="noConversion"/>
  </si>
  <si>
    <t>二十二、预备费</t>
    <phoneticPr fontId="4" type="noConversion"/>
  </si>
  <si>
    <t>二十四、债务付息支出</t>
    <phoneticPr fontId="4" type="noConversion"/>
  </si>
  <si>
    <t>二十五、债务发行费用支出</t>
    <phoneticPr fontId="4" type="noConversion"/>
  </si>
  <si>
    <t>二十六、其他支出</t>
    <phoneticPr fontId="4" type="noConversion"/>
  </si>
  <si>
    <t>2019年庄河市举借政府债务情况说明</t>
    <phoneticPr fontId="1" type="noConversion"/>
  </si>
  <si>
    <r>
      <t>2</t>
    </r>
    <r>
      <rPr>
        <b/>
        <sz val="12"/>
        <rFont val="宋体"/>
        <family val="3"/>
        <charset val="134"/>
      </rPr>
      <t>017年数据</t>
    </r>
    <phoneticPr fontId="4" type="noConversion"/>
  </si>
</sst>
</file>

<file path=xl/styles.xml><?xml version="1.0" encoding="utf-8"?>
<styleSheet xmlns="http://schemas.openxmlformats.org/spreadsheetml/2006/main">
  <numFmts count="9">
    <numFmt numFmtId="176" formatCode="#,##0_);[Red]\(#,##0\)"/>
    <numFmt numFmtId="177" formatCode="0.0%"/>
    <numFmt numFmtId="178" formatCode="0_ "/>
    <numFmt numFmtId="179" formatCode="0.0_ "/>
    <numFmt numFmtId="180" formatCode="#,##0_ "/>
    <numFmt numFmtId="181" formatCode="0.0"/>
    <numFmt numFmtId="182" formatCode="0.00_);[Red]\(0.00\)"/>
    <numFmt numFmtId="183" formatCode="\ \ \ \ @"/>
    <numFmt numFmtId="184" formatCode="#,##0.0_ "/>
  </numFmts>
  <fonts count="5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name val="黑体"/>
      <family val="3"/>
      <charset val="134"/>
    </font>
    <font>
      <sz val="9"/>
      <name val="宋体"/>
      <family val="3"/>
      <charset val="134"/>
    </font>
    <font>
      <sz val="11"/>
      <name val="黑体"/>
      <family val="3"/>
      <charset val="134"/>
    </font>
    <font>
      <b/>
      <sz val="12"/>
      <name val="宋体"/>
      <family val="3"/>
      <charset val="134"/>
      <scheme val="major"/>
    </font>
    <font>
      <b/>
      <sz val="12"/>
      <name val="宋体"/>
      <family val="3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8"/>
      <name val="黑体"/>
      <family val="3"/>
      <charset val="134"/>
    </font>
    <font>
      <sz val="12"/>
      <name val="黑体"/>
      <family val="3"/>
      <charset val="134"/>
    </font>
    <font>
      <sz val="11"/>
      <color indexed="8"/>
      <name val="宋体"/>
      <family val="3"/>
      <charset val="134"/>
    </font>
    <font>
      <sz val="13"/>
      <color indexed="8"/>
      <name val="黑体"/>
      <family val="3"/>
      <charset val="134"/>
    </font>
    <font>
      <sz val="12"/>
      <color indexed="8"/>
      <name val="宋体"/>
      <family val="3"/>
      <charset val="134"/>
    </font>
    <font>
      <sz val="9"/>
      <name val="Tahoma"/>
      <family val="2"/>
      <charset val="134"/>
    </font>
    <font>
      <sz val="11"/>
      <color theme="1"/>
      <name val="黑体"/>
      <family val="3"/>
      <charset val="134"/>
    </font>
    <font>
      <sz val="14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6"/>
      <name val="黑体"/>
      <family val="3"/>
      <charset val="134"/>
    </font>
    <font>
      <b/>
      <sz val="12"/>
      <name val="黑体"/>
      <family val="3"/>
      <charset val="134"/>
    </font>
    <font>
      <sz val="11"/>
      <color indexed="8"/>
      <name val="黑体"/>
      <family val="3"/>
      <charset val="134"/>
    </font>
    <font>
      <b/>
      <sz val="20"/>
      <color theme="1"/>
      <name val="宋体"/>
      <family val="3"/>
      <charset val="134"/>
      <scheme val="minor"/>
    </font>
    <font>
      <b/>
      <sz val="14"/>
      <name val="宋体"/>
      <family val="3"/>
      <charset val="134"/>
    </font>
    <font>
      <b/>
      <sz val="14"/>
      <name val="黑体"/>
      <family val="3"/>
      <charset val="134"/>
    </font>
    <font>
      <sz val="14"/>
      <name val="宋体"/>
      <family val="3"/>
      <charset val="134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8"/>
      <color theme="1"/>
      <name val="黑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theme="1"/>
      <name val="黑体"/>
      <family val="3"/>
      <charset val="134"/>
    </font>
    <font>
      <sz val="18"/>
      <color theme="1"/>
      <name val="黑体"/>
      <family val="3"/>
      <charset val="134"/>
    </font>
    <font>
      <sz val="10.5"/>
      <color indexed="8"/>
      <name val="Times New Roman"/>
      <family val="1"/>
    </font>
    <font>
      <sz val="13.5"/>
      <color indexed="8"/>
      <name val="宋体"/>
      <family val="3"/>
      <charset val="134"/>
    </font>
    <font>
      <sz val="12"/>
      <color indexed="8"/>
      <name val="黑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22"/>
      <color theme="1"/>
      <name val="宋体"/>
      <family val="3"/>
      <charset val="134"/>
      <scheme val="minor"/>
    </font>
    <font>
      <sz val="20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6"/>
      <name val="黑体"/>
      <family val="3"/>
      <charset val="134"/>
    </font>
    <font>
      <sz val="10.5"/>
      <name val="黑体"/>
      <family val="3"/>
      <charset val="134"/>
    </font>
    <font>
      <sz val="10.5"/>
      <color indexed="8"/>
      <name val="黑体"/>
      <family val="3"/>
      <charset val="134"/>
    </font>
    <font>
      <b/>
      <sz val="18"/>
      <name val="方正小标宋简体"/>
      <charset val="134"/>
    </font>
    <font>
      <b/>
      <sz val="22"/>
      <name val="宋体"/>
      <family val="3"/>
      <charset val="134"/>
      <scheme val="minor"/>
    </font>
    <font>
      <sz val="11"/>
      <name val="宋体"/>
      <family val="2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4" fillId="0" borderId="0"/>
    <xf numFmtId="0" fontId="9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10" fillId="0" borderId="0"/>
    <xf numFmtId="0" fontId="9" fillId="0" borderId="0"/>
    <xf numFmtId="0" fontId="4" fillId="0" borderId="0"/>
    <xf numFmtId="0" fontId="9" fillId="0" borderId="0"/>
    <xf numFmtId="0" fontId="45" fillId="0" borderId="0">
      <alignment vertical="center"/>
    </xf>
  </cellStyleXfs>
  <cellXfs count="292">
    <xf numFmtId="0" fontId="0" fillId="0" borderId="0" xfId="0">
      <alignment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right"/>
    </xf>
    <xf numFmtId="0" fontId="5" fillId="0" borderId="0" xfId="0" applyFont="1" applyAlignment="1"/>
    <xf numFmtId="0" fontId="6" fillId="2" borderId="1" xfId="0" applyNumberFormat="1" applyFont="1" applyFill="1" applyBorder="1" applyAlignment="1" applyProtection="1">
      <alignment horizontal="center" vertical="center"/>
    </xf>
    <xf numFmtId="176" fontId="6" fillId="2" borderId="1" xfId="0" applyNumberFormat="1" applyFont="1" applyFill="1" applyBorder="1" applyAlignment="1" applyProtection="1">
      <alignment horizontal="center" vertical="center"/>
    </xf>
    <xf numFmtId="1" fontId="6" fillId="0" borderId="1" xfId="2" applyNumberFormat="1" applyFont="1" applyFill="1" applyBorder="1" applyAlignment="1">
      <alignment horizontal="center" vertical="center" wrapText="1"/>
    </xf>
    <xf numFmtId="0" fontId="0" fillId="2" borderId="0" xfId="0" applyFill="1" applyAlignment="1"/>
    <xf numFmtId="0" fontId="7" fillId="2" borderId="2" xfId="0" applyNumberFormat="1" applyFont="1" applyFill="1" applyBorder="1" applyAlignment="1" applyProtection="1">
      <alignment horizontal="left" vertical="center"/>
    </xf>
    <xf numFmtId="176" fontId="7" fillId="0" borderId="1" xfId="3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8" fillId="2" borderId="0" xfId="0" applyNumberFormat="1" applyFont="1" applyFill="1" applyAlignment="1"/>
    <xf numFmtId="0" fontId="7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180" fontId="7" fillId="0" borderId="1" xfId="3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180" fontId="9" fillId="0" borderId="1" xfId="3" applyNumberFormat="1" applyFont="1" applyFill="1" applyBorder="1" applyAlignment="1">
      <alignment horizontal="center" vertical="center"/>
    </xf>
    <xf numFmtId="180" fontId="9" fillId="0" borderId="1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vertical="center"/>
    </xf>
    <xf numFmtId="0" fontId="12" fillId="0" borderId="0" xfId="0" applyFont="1" applyAlignment="1">
      <alignment horizontal="centerContinuous" vertical="center"/>
    </xf>
    <xf numFmtId="0" fontId="13" fillId="3" borderId="4" xfId="0" applyFont="1" applyFill="1" applyBorder="1" applyAlignment="1">
      <alignment vertical="center" wrapText="1"/>
    </xf>
    <xf numFmtId="0" fontId="13" fillId="3" borderId="5" xfId="0" applyFont="1" applyFill="1" applyBorder="1" applyAlignment="1">
      <alignment vertical="center" wrapText="1"/>
    </xf>
    <xf numFmtId="0" fontId="14" fillId="0" borderId="0" xfId="4">
      <alignment vertical="center"/>
    </xf>
    <xf numFmtId="0" fontId="15" fillId="0" borderId="0" xfId="4" applyFont="1">
      <alignment vertical="center"/>
    </xf>
    <xf numFmtId="0" fontId="15" fillId="3" borderId="1" xfId="4" applyFont="1" applyFill="1" applyBorder="1" applyAlignment="1">
      <alignment horizontal="center" vertical="center" wrapText="1"/>
    </xf>
    <xf numFmtId="0" fontId="15" fillId="3" borderId="1" xfId="4" applyFont="1" applyFill="1" applyBorder="1" applyAlignment="1">
      <alignment horizontal="left"/>
    </xf>
    <xf numFmtId="0" fontId="15" fillId="0" borderId="0" xfId="4" applyFont="1" applyAlignment="1"/>
    <xf numFmtId="0" fontId="15" fillId="3" borderId="0" xfId="4" applyFont="1" applyFill="1" applyBorder="1" applyAlignment="1">
      <alignment horizontal="left" vertical="center" wrapText="1"/>
    </xf>
    <xf numFmtId="0" fontId="15" fillId="3" borderId="0" xfId="4" applyFont="1" applyFill="1" applyBorder="1" applyAlignment="1">
      <alignment horizontal="center" vertical="center" wrapText="1"/>
    </xf>
    <xf numFmtId="0" fontId="16" fillId="0" borderId="0" xfId="4" applyFont="1">
      <alignment vertical="center"/>
    </xf>
    <xf numFmtId="180" fontId="0" fillId="0" borderId="1" xfId="0" applyNumberFormat="1" applyBorder="1">
      <alignment vertical="center"/>
    </xf>
    <xf numFmtId="0" fontId="18" fillId="0" borderId="0" xfId="0" applyFont="1" applyAlignment="1"/>
    <xf numFmtId="0" fontId="5" fillId="0" borderId="0" xfId="5" applyFont="1">
      <alignment vertical="center"/>
    </xf>
    <xf numFmtId="0" fontId="18" fillId="0" borderId="0" xfId="0" applyFont="1" applyAlignment="1">
      <alignment horizontal="center" wrapText="1"/>
    </xf>
    <xf numFmtId="0" fontId="5" fillId="0" borderId="0" xfId="6" applyFont="1">
      <alignment vertical="center"/>
    </xf>
    <xf numFmtId="180" fontId="18" fillId="0" borderId="0" xfId="0" applyNumberFormat="1" applyFont="1" applyAlignment="1"/>
    <xf numFmtId="180" fontId="18" fillId="0" borderId="0" xfId="0" applyNumberFormat="1" applyFont="1" applyAlignment="1">
      <alignment horizontal="center" wrapText="1"/>
    </xf>
    <xf numFmtId="0" fontId="5" fillId="0" borderId="0" xfId="7" applyFont="1">
      <alignment vertical="center"/>
    </xf>
    <xf numFmtId="0" fontId="0" fillId="0" borderId="0" xfId="0" applyAlignment="1"/>
    <xf numFmtId="0" fontId="5" fillId="0" borderId="0" xfId="8" applyFont="1">
      <alignment vertical="center"/>
    </xf>
    <xf numFmtId="0" fontId="5" fillId="0" borderId="0" xfId="9" applyNumberFormat="1" applyFont="1" applyFill="1" applyBorder="1" applyAlignment="1" applyProtection="1">
      <alignment horizontal="right"/>
    </xf>
    <xf numFmtId="1" fontId="5" fillId="0" borderId="1" xfId="9" applyNumberFormat="1" applyFont="1" applyFill="1" applyBorder="1" applyAlignment="1" applyProtection="1">
      <alignment horizontal="left"/>
    </xf>
    <xf numFmtId="0" fontId="7" fillId="0" borderId="1" xfId="0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180" fontId="9" fillId="0" borderId="1" xfId="11" applyNumberFormat="1" applyFont="1" applyFill="1" applyBorder="1" applyAlignment="1" applyProtection="1">
      <alignment horizontal="center" vertical="center"/>
      <protection locked="0"/>
    </xf>
    <xf numFmtId="180" fontId="9" fillId="0" borderId="1" xfId="11" applyNumberFormat="1" applyFont="1" applyFill="1" applyBorder="1" applyAlignment="1" applyProtection="1">
      <alignment horizontal="center" vertical="center"/>
    </xf>
    <xf numFmtId="180" fontId="0" fillId="0" borderId="0" xfId="0" applyNumberFormat="1">
      <alignment vertical="center"/>
    </xf>
    <xf numFmtId="180" fontId="20" fillId="0" borderId="1" xfId="0" applyNumberFormat="1" applyFont="1" applyBorder="1" applyAlignment="1">
      <alignment horizontal="center" vertical="center" wrapText="1"/>
    </xf>
    <xf numFmtId="0" fontId="19" fillId="0" borderId="0" xfId="0" applyFont="1">
      <alignment vertical="center"/>
    </xf>
    <xf numFmtId="0" fontId="22" fillId="0" borderId="0" xfId="0" applyFont="1" applyAlignment="1">
      <alignment horizontal="centerContinuous" vertical="center"/>
    </xf>
    <xf numFmtId="0" fontId="7" fillId="0" borderId="0" xfId="0" applyFont="1">
      <alignment vertical="center"/>
    </xf>
    <xf numFmtId="0" fontId="13" fillId="0" borderId="0" xfId="0" applyFont="1">
      <alignment vertical="center"/>
    </xf>
    <xf numFmtId="0" fontId="5" fillId="0" borderId="1" xfId="8" applyFont="1" applyFill="1" applyBorder="1" applyAlignment="1">
      <alignment horizontal="center" vertical="center" wrapText="1"/>
    </xf>
    <xf numFmtId="1" fontId="5" fillId="0" borderId="1" xfId="13" applyNumberFormat="1" applyFont="1" applyFill="1" applyBorder="1" applyAlignment="1">
      <alignment horizontal="center" vertical="center" wrapText="1"/>
    </xf>
    <xf numFmtId="182" fontId="5" fillId="0" borderId="1" xfId="8" applyNumberFormat="1" applyFont="1" applyFill="1" applyBorder="1" applyAlignment="1">
      <alignment horizontal="justify"/>
    </xf>
    <xf numFmtId="182" fontId="23" fillId="0" borderId="1" xfId="8" applyNumberFormat="1" applyFont="1" applyFill="1" applyBorder="1" applyAlignment="1">
      <alignment horizontal="justify"/>
    </xf>
    <xf numFmtId="182" fontId="23" fillId="0" borderId="1" xfId="8" applyNumberFormat="1" applyFont="1" applyFill="1" applyBorder="1" applyAlignment="1">
      <alignment horizontal="left"/>
    </xf>
    <xf numFmtId="0" fontId="12" fillId="0" borderId="0" xfId="5" applyFont="1" applyAlignment="1">
      <alignment horizontal="center" vertical="center"/>
    </xf>
    <xf numFmtId="0" fontId="12" fillId="0" borderId="0" xfId="6" applyFont="1" applyAlignment="1">
      <alignment horizontal="center" vertical="center"/>
    </xf>
    <xf numFmtId="0" fontId="12" fillId="0" borderId="0" xfId="7" applyFont="1" applyAlignment="1">
      <alignment horizontal="center" vertical="center"/>
    </xf>
    <xf numFmtId="0" fontId="12" fillId="0" borderId="0" xfId="8" applyFont="1" applyAlignment="1">
      <alignment horizontal="center" vertical="center"/>
    </xf>
    <xf numFmtId="0" fontId="12" fillId="0" borderId="0" xfId="9" applyNumberFormat="1" applyFont="1" applyFill="1" applyBorder="1" applyAlignment="1" applyProtection="1">
      <alignment horizontal="center" vertical="center"/>
    </xf>
    <xf numFmtId="0" fontId="12" fillId="0" borderId="0" xfId="8" applyFont="1" applyFill="1" applyAlignment="1">
      <alignment horizontal="center" vertical="center" shrinkToFit="1"/>
    </xf>
    <xf numFmtId="0" fontId="21" fillId="0" borderId="0" xfId="8" applyFont="1" applyFill="1" applyAlignment="1">
      <alignment horizontal="center" vertical="center" shrinkToFit="1"/>
    </xf>
    <xf numFmtId="0" fontId="24" fillId="0" borderId="0" xfId="0" applyFont="1" applyAlignment="1">
      <alignment horizontal="center" vertical="center"/>
    </xf>
    <xf numFmtId="0" fontId="26" fillId="0" borderId="0" xfId="0" applyFont="1" applyAlignment="1">
      <alignment horizontal="left"/>
    </xf>
    <xf numFmtId="0" fontId="27" fillId="0" borderId="0" xfId="0" applyFont="1" applyAlignment="1"/>
    <xf numFmtId="0" fontId="25" fillId="0" borderId="0" xfId="0" applyFont="1" applyAlignment="1"/>
    <xf numFmtId="0" fontId="13" fillId="2" borderId="0" xfId="0" applyFont="1" applyFill="1" applyAlignment="1">
      <alignment horizontal="center" vertical="center"/>
    </xf>
    <xf numFmtId="1" fontId="28" fillId="0" borderId="1" xfId="2" applyNumberFormat="1" applyFont="1" applyFill="1" applyBorder="1" applyAlignment="1">
      <alignment horizontal="center" vertical="center" wrapText="1"/>
    </xf>
    <xf numFmtId="0" fontId="29" fillId="0" borderId="1" xfId="5" applyFont="1" applyBorder="1">
      <alignment vertical="center"/>
    </xf>
    <xf numFmtId="0" fontId="28" fillId="0" borderId="1" xfId="5" applyFont="1" applyBorder="1" applyAlignment="1">
      <alignment horizontal="center" vertical="center" wrapText="1"/>
    </xf>
    <xf numFmtId="0" fontId="28" fillId="0" borderId="1" xfId="5" applyFont="1" applyBorder="1">
      <alignment vertical="center"/>
    </xf>
    <xf numFmtId="0" fontId="31" fillId="0" borderId="0" xfId="0" applyFont="1" applyAlignment="1"/>
    <xf numFmtId="180" fontId="31" fillId="0" borderId="0" xfId="0" applyNumberFormat="1" applyFont="1" applyAlignment="1"/>
    <xf numFmtId="0" fontId="28" fillId="0" borderId="1" xfId="6" applyFont="1" applyBorder="1" applyAlignment="1">
      <alignment horizontal="center" vertical="center" wrapText="1"/>
    </xf>
    <xf numFmtId="0" fontId="28" fillId="0" borderId="1" xfId="7" applyFont="1" applyBorder="1" applyAlignment="1">
      <alignment horizontal="center" vertical="center"/>
    </xf>
    <xf numFmtId="180" fontId="30" fillId="0" borderId="1" xfId="0" applyNumberFormat="1" applyFont="1" applyBorder="1" applyAlignment="1">
      <alignment horizontal="center" vertical="center"/>
    </xf>
    <xf numFmtId="0" fontId="29" fillId="0" borderId="1" xfId="8" applyFont="1" applyBorder="1" applyAlignment="1">
      <alignment horizontal="center" vertical="center"/>
    </xf>
    <xf numFmtId="0" fontId="28" fillId="0" borderId="1" xfId="8" applyFont="1" applyBorder="1" applyAlignment="1">
      <alignment horizontal="center" vertical="center"/>
    </xf>
    <xf numFmtId="180" fontId="8" fillId="0" borderId="1" xfId="8" applyNumberFormat="1" applyFont="1" applyBorder="1" applyAlignment="1">
      <alignment horizontal="center" vertical="center"/>
    </xf>
    <xf numFmtId="0" fontId="15" fillId="3" borderId="2" xfId="4" applyFont="1" applyFill="1" applyBorder="1" applyAlignment="1">
      <alignment horizontal="center" vertical="center" wrapText="1"/>
    </xf>
    <xf numFmtId="181" fontId="15" fillId="3" borderId="1" xfId="4" applyNumberFormat="1" applyFont="1" applyFill="1" applyBorder="1" applyAlignment="1">
      <alignment horizontal="center" vertical="center"/>
    </xf>
    <xf numFmtId="180" fontId="15" fillId="3" borderId="4" xfId="4" applyNumberFormat="1" applyFont="1" applyFill="1" applyBorder="1" applyAlignment="1">
      <alignment horizontal="center" vertical="center"/>
    </xf>
    <xf numFmtId="180" fontId="15" fillId="3" borderId="1" xfId="4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28" fillId="0" borderId="1" xfId="2" applyNumberFormat="1" applyFont="1" applyFill="1" applyBorder="1" applyAlignment="1">
      <alignment horizontal="center" vertical="center"/>
    </xf>
    <xf numFmtId="0" fontId="28" fillId="2" borderId="1" xfId="0" applyNumberFormat="1" applyFont="1" applyFill="1" applyBorder="1" applyAlignment="1" applyProtection="1">
      <alignment horizontal="center" vertical="center"/>
    </xf>
    <xf numFmtId="180" fontId="31" fillId="0" borderId="0" xfId="0" applyNumberFormat="1" applyFont="1">
      <alignment vertical="center"/>
    </xf>
    <xf numFmtId="180" fontId="3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8" fillId="0" borderId="1" xfId="8" applyFont="1" applyFill="1" applyBorder="1" applyAlignment="1">
      <alignment horizontal="center" vertical="center"/>
    </xf>
    <xf numFmtId="180" fontId="8" fillId="0" borderId="1" xfId="8" applyNumberFormat="1" applyFont="1" applyFill="1" applyBorder="1" applyAlignment="1">
      <alignment horizontal="center" vertical="center"/>
    </xf>
    <xf numFmtId="0" fontId="35" fillId="0" borderId="0" xfId="0" applyFont="1" applyBorder="1">
      <alignment vertical="center"/>
    </xf>
    <xf numFmtId="0" fontId="35" fillId="0" borderId="0" xfId="0" applyFont="1">
      <alignment vertical="center"/>
    </xf>
    <xf numFmtId="0" fontId="34" fillId="0" borderId="1" xfId="0" applyFont="1" applyBorder="1" applyAlignment="1">
      <alignment horizontal="center" vertical="center"/>
    </xf>
    <xf numFmtId="0" fontId="34" fillId="0" borderId="1" xfId="0" applyFont="1" applyBorder="1">
      <alignment vertical="center"/>
    </xf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vertical="center"/>
    </xf>
    <xf numFmtId="180" fontId="13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3" fontId="13" fillId="0" borderId="1" xfId="0" applyNumberFormat="1" applyFont="1" applyBorder="1" applyAlignment="1">
      <alignment horizontal="center" vertical="center"/>
    </xf>
    <xf numFmtId="10" fontId="13" fillId="0" borderId="1" xfId="0" applyNumberFormat="1" applyFont="1" applyBorder="1" applyAlignment="1">
      <alignment horizontal="center" vertical="center"/>
    </xf>
    <xf numFmtId="0" fontId="13" fillId="0" borderId="0" xfId="5" applyFont="1" applyAlignment="1">
      <alignment horizontal="right" vertical="center"/>
    </xf>
    <xf numFmtId="0" fontId="13" fillId="0" borderId="0" xfId="6" applyFont="1" applyAlignment="1">
      <alignment horizontal="right" vertical="center"/>
    </xf>
    <xf numFmtId="0" fontId="13" fillId="0" borderId="0" xfId="7" applyFont="1" applyAlignment="1">
      <alignment horizontal="right" vertical="center"/>
    </xf>
    <xf numFmtId="0" fontId="13" fillId="0" borderId="0" xfId="0" applyFont="1" applyAlignment="1">
      <alignment horizontal="right"/>
    </xf>
    <xf numFmtId="1" fontId="13" fillId="0" borderId="0" xfId="0" applyNumberFormat="1" applyFont="1" applyFill="1" applyBorder="1" applyAlignment="1">
      <alignment horizontal="right"/>
    </xf>
    <xf numFmtId="0" fontId="13" fillId="0" borderId="0" xfId="8" applyFont="1" applyAlignment="1">
      <alignment horizontal="right" vertical="center"/>
    </xf>
    <xf numFmtId="0" fontId="38" fillId="0" borderId="0" xfId="4" applyFont="1">
      <alignment vertical="center"/>
    </xf>
    <xf numFmtId="0" fontId="38" fillId="3" borderId="7" xfId="4" applyFont="1" applyFill="1" applyBorder="1" applyAlignment="1">
      <alignment wrapText="1"/>
    </xf>
    <xf numFmtId="0" fontId="13" fillId="0" borderId="0" xfId="9" applyFont="1" applyFill="1" applyBorder="1" applyAlignment="1">
      <alignment horizontal="right"/>
    </xf>
    <xf numFmtId="0" fontId="13" fillId="0" borderId="0" xfId="8" applyFont="1" applyFill="1" applyBorder="1" applyAlignment="1">
      <alignment horizontal="right"/>
    </xf>
    <xf numFmtId="1" fontId="13" fillId="0" borderId="0" xfId="8" applyNumberFormat="1" applyFont="1" applyFill="1" applyBorder="1" applyAlignment="1">
      <alignment horizontal="right"/>
    </xf>
    <xf numFmtId="0" fontId="13" fillId="0" borderId="0" xfId="8" applyFont="1" applyFill="1" applyBorder="1" applyAlignment="1">
      <alignment horizontal="right" vertical="center"/>
    </xf>
    <xf numFmtId="0" fontId="34" fillId="0" borderId="0" xfId="0" applyFont="1" applyBorder="1" applyAlignment="1">
      <alignment horizontal="right" vertical="center"/>
    </xf>
    <xf numFmtId="180" fontId="34" fillId="0" borderId="1" xfId="0" applyNumberFormat="1" applyFont="1" applyBorder="1" applyAlignment="1">
      <alignment horizontal="center" vertical="center"/>
    </xf>
    <xf numFmtId="1" fontId="13" fillId="0" borderId="1" xfId="2" applyNumberFormat="1" applyFont="1" applyFill="1" applyBorder="1" applyAlignment="1">
      <alignment horizontal="centerContinuous" vertical="center"/>
    </xf>
    <xf numFmtId="1" fontId="13" fillId="0" borderId="1" xfId="2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/>
    </xf>
    <xf numFmtId="1" fontId="13" fillId="0" borderId="1" xfId="0" applyNumberFormat="1" applyFont="1" applyBorder="1" applyAlignment="1">
      <alignment wrapText="1"/>
    </xf>
    <xf numFmtId="1" fontId="13" fillId="0" borderId="1" xfId="0" applyNumberFormat="1" applyFont="1" applyBorder="1" applyAlignment="1">
      <alignment horizontal="right" wrapText="1"/>
    </xf>
    <xf numFmtId="177" fontId="13" fillId="0" borderId="1" xfId="10" applyNumberFormat="1" applyFont="1" applyFill="1" applyBorder="1"/>
    <xf numFmtId="0" fontId="13" fillId="0" borderId="1" xfId="0" applyFont="1" applyBorder="1" applyAlignment="1">
      <alignment horizontal="justify"/>
    </xf>
    <xf numFmtId="0" fontId="13" fillId="0" borderId="1" xfId="0" applyFont="1" applyBorder="1" applyAlignment="1"/>
    <xf numFmtId="1" fontId="13" fillId="0" borderId="1" xfId="0" applyNumberFormat="1" applyFont="1" applyBorder="1" applyAlignment="1">
      <alignment horizontal="right"/>
    </xf>
    <xf numFmtId="0" fontId="13" fillId="0" borderId="2" xfId="0" applyNumberFormat="1" applyFont="1" applyFill="1" applyBorder="1" applyAlignment="1" applyProtection="1">
      <alignment horizontal="left"/>
    </xf>
    <xf numFmtId="1" fontId="13" fillId="0" borderId="2" xfId="0" applyNumberFormat="1" applyFont="1" applyFill="1" applyBorder="1" applyAlignment="1" applyProtection="1">
      <alignment horizontal="right"/>
    </xf>
    <xf numFmtId="0" fontId="13" fillId="0" borderId="2" xfId="0" applyNumberFormat="1" applyFont="1" applyFill="1" applyBorder="1" applyAlignment="1" applyProtection="1">
      <alignment horizontal="left" shrinkToFit="1"/>
    </xf>
    <xf numFmtId="1" fontId="13" fillId="0" borderId="2" xfId="0" applyNumberFormat="1" applyFont="1" applyFill="1" applyBorder="1" applyAlignment="1" applyProtection="1">
      <alignment horizontal="right" shrinkToFit="1"/>
    </xf>
    <xf numFmtId="0" fontId="13" fillId="0" borderId="1" xfId="8" applyFont="1" applyFill="1" applyBorder="1" applyAlignment="1">
      <alignment horizontal="center" vertical="center"/>
    </xf>
    <xf numFmtId="1" fontId="13" fillId="0" borderId="1" xfId="13" applyNumberFormat="1" applyFont="1" applyFill="1" applyBorder="1" applyAlignment="1">
      <alignment horizontal="center" vertical="center" wrapText="1"/>
    </xf>
    <xf numFmtId="0" fontId="28" fillId="0" borderId="1" xfId="8" applyFont="1" applyFill="1" applyBorder="1" applyAlignment="1">
      <alignment horizontal="center"/>
    </xf>
    <xf numFmtId="0" fontId="21" fillId="0" borderId="0" xfId="8" applyFont="1" applyFill="1" applyAlignment="1">
      <alignment horizontal="center" vertical="center" shrinkToFit="1"/>
    </xf>
    <xf numFmtId="0" fontId="13" fillId="0" borderId="4" xfId="0" applyFont="1" applyBorder="1" applyAlignment="1">
      <alignment horizontal="center" vertical="center"/>
    </xf>
    <xf numFmtId="0" fontId="13" fillId="0" borderId="0" xfId="9" applyNumberFormat="1" applyFont="1" applyFill="1" applyBorder="1" applyAlignment="1" applyProtection="1">
      <alignment horizontal="right"/>
    </xf>
    <xf numFmtId="0" fontId="0" fillId="0" borderId="0" xfId="0" applyAlignment="1">
      <alignment horizontal="left" vertical="center" shrinkToFit="1"/>
    </xf>
    <xf numFmtId="3" fontId="40" fillId="2" borderId="1" xfId="0" applyNumberFormat="1" applyFont="1" applyFill="1" applyBorder="1" applyAlignment="1" applyProtection="1">
      <alignment horizontal="right" vertical="center"/>
    </xf>
    <xf numFmtId="0" fontId="41" fillId="0" borderId="0" xfId="0" applyFont="1" applyAlignment="1">
      <alignment vertical="center"/>
    </xf>
    <xf numFmtId="0" fontId="22" fillId="3" borderId="1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right" vertical="center"/>
    </xf>
    <xf numFmtId="0" fontId="12" fillId="0" borderId="0" xfId="8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180" fontId="5" fillId="0" borderId="1" xfId="5" applyNumberFormat="1" applyFont="1" applyBorder="1">
      <alignment vertical="center"/>
    </xf>
    <xf numFmtId="184" fontId="5" fillId="0" borderId="1" xfId="5" applyNumberFormat="1" applyFont="1" applyBorder="1">
      <alignment vertical="center"/>
    </xf>
    <xf numFmtId="180" fontId="23" fillId="0" borderId="1" xfId="15" applyNumberFormat="1" applyFont="1" applyBorder="1" applyAlignment="1" applyProtection="1">
      <alignment vertical="center"/>
    </xf>
    <xf numFmtId="180" fontId="23" fillId="3" borderId="1" xfId="15" applyNumberFormat="1" applyFont="1" applyFill="1" applyBorder="1" applyAlignment="1" applyProtection="1">
      <alignment vertical="center"/>
    </xf>
    <xf numFmtId="180" fontId="23" fillId="3" borderId="1" xfId="15" applyNumberFormat="1" applyFont="1" applyFill="1" applyBorder="1" applyAlignment="1" applyProtection="1">
      <alignment vertical="center"/>
      <protection locked="0"/>
    </xf>
    <xf numFmtId="180" fontId="23" fillId="0" borderId="1" xfId="15" applyNumberFormat="1" applyFont="1" applyBorder="1" applyAlignment="1" applyProtection="1">
      <alignment vertical="center"/>
      <protection locked="0"/>
    </xf>
    <xf numFmtId="180" fontId="23" fillId="0" borderId="2" xfId="15" applyNumberFormat="1" applyFont="1" applyBorder="1" applyAlignment="1" applyProtection="1">
      <alignment vertical="center"/>
      <protection locked="0"/>
    </xf>
    <xf numFmtId="180" fontId="23" fillId="0" borderId="2" xfId="15" applyNumberFormat="1" applyFont="1" applyBorder="1" applyAlignment="1" applyProtection="1">
      <alignment vertical="center"/>
    </xf>
    <xf numFmtId="180" fontId="44" fillId="0" borderId="1" xfId="0" applyNumberFormat="1" applyFont="1" applyBorder="1">
      <alignment vertical="center"/>
    </xf>
    <xf numFmtId="0" fontId="13" fillId="4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center"/>
    </xf>
    <xf numFmtId="1" fontId="10" fillId="4" borderId="1" xfId="0" applyNumberFormat="1" applyFont="1" applyFill="1" applyBorder="1" applyAlignment="1">
      <alignment vertical="center"/>
    </xf>
    <xf numFmtId="178" fontId="10" fillId="4" borderId="1" xfId="0" applyNumberFormat="1" applyFont="1" applyFill="1" applyBorder="1" applyAlignment="1" applyProtection="1">
      <alignment horizontal="left" vertical="center"/>
      <protection locked="0"/>
    </xf>
    <xf numFmtId="179" fontId="10" fillId="4" borderId="1" xfId="0" applyNumberFormat="1" applyFont="1" applyFill="1" applyBorder="1" applyAlignment="1" applyProtection="1">
      <alignment horizontal="left" vertical="center"/>
      <protection locked="0"/>
    </xf>
    <xf numFmtId="0" fontId="10" fillId="4" borderId="1" xfId="0" applyNumberFormat="1" applyFont="1" applyFill="1" applyBorder="1" applyAlignment="1" applyProtection="1">
      <alignment vertical="center"/>
      <protection locked="0"/>
    </xf>
    <xf numFmtId="0" fontId="9" fillId="4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178" fontId="10" fillId="0" borderId="1" xfId="0" applyNumberFormat="1" applyFont="1" applyFill="1" applyBorder="1" applyAlignment="1" applyProtection="1">
      <alignment horizontal="left" vertical="center"/>
      <protection locked="0"/>
    </xf>
    <xf numFmtId="179" fontId="10" fillId="0" borderId="1" xfId="0" applyNumberFormat="1" applyFont="1" applyFill="1" applyBorder="1" applyAlignment="1" applyProtection="1">
      <alignment horizontal="left" vertical="center"/>
      <protection locked="0"/>
    </xf>
    <xf numFmtId="178" fontId="10" fillId="4" borderId="4" xfId="0" applyNumberFormat="1" applyFont="1" applyFill="1" applyBorder="1" applyAlignment="1" applyProtection="1">
      <alignment horizontal="left" vertical="center"/>
      <protection locked="0"/>
    </xf>
    <xf numFmtId="0" fontId="10" fillId="4" borderId="4" xfId="0" applyFont="1" applyFill="1" applyBorder="1" applyAlignment="1">
      <alignment vertical="center"/>
    </xf>
    <xf numFmtId="0" fontId="10" fillId="4" borderId="2" xfId="0" applyFont="1" applyFill="1" applyBorder="1" applyAlignment="1">
      <alignment vertical="center"/>
    </xf>
    <xf numFmtId="178" fontId="10" fillId="0" borderId="4" xfId="0" applyNumberFormat="1" applyFont="1" applyFill="1" applyBorder="1" applyAlignment="1" applyProtection="1">
      <alignment horizontal="left" vertical="center"/>
      <protection locked="0"/>
    </xf>
    <xf numFmtId="0" fontId="10" fillId="0" borderId="4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0" fontId="10" fillId="0" borderId="0" xfId="0" applyNumberFormat="1" applyFont="1" applyFill="1" applyBorder="1" applyAlignment="1" applyProtection="1"/>
    <xf numFmtId="180" fontId="10" fillId="5" borderId="0" xfId="0" applyNumberFormat="1" applyFont="1" applyFill="1" applyBorder="1" applyAlignment="1" applyProtection="1"/>
    <xf numFmtId="0" fontId="13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80" fontId="9" fillId="2" borderId="1" xfId="0" applyNumberFormat="1" applyFont="1" applyFill="1" applyBorder="1" applyAlignment="1">
      <alignment horizontal="right" vertical="center"/>
    </xf>
    <xf numFmtId="180" fontId="10" fillId="0" borderId="1" xfId="0" applyNumberFormat="1" applyFont="1" applyFill="1" applyBorder="1" applyAlignment="1">
      <alignment horizontal="right" vertical="center"/>
    </xf>
    <xf numFmtId="180" fontId="10" fillId="0" borderId="1" xfId="0" applyNumberFormat="1" applyFont="1" applyFill="1" applyBorder="1" applyAlignment="1" applyProtection="1">
      <alignment horizontal="right" vertical="center"/>
      <protection locked="0"/>
    </xf>
    <xf numFmtId="180" fontId="9" fillId="0" borderId="1" xfId="0" applyNumberFormat="1" applyFont="1" applyFill="1" applyBorder="1" applyAlignment="1">
      <alignment horizontal="right" vertical="center"/>
    </xf>
    <xf numFmtId="180" fontId="10" fillId="0" borderId="1" xfId="0" applyNumberFormat="1" applyFont="1" applyFill="1" applyBorder="1" applyAlignment="1" applyProtection="1">
      <alignment horizontal="right" vertical="center"/>
    </xf>
    <xf numFmtId="184" fontId="29" fillId="2" borderId="1" xfId="0" applyNumberFormat="1" applyFont="1" applyFill="1" applyBorder="1" applyAlignment="1">
      <alignment horizontal="right" vertical="center"/>
    </xf>
    <xf numFmtId="184" fontId="29" fillId="2" borderId="1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/>
    <xf numFmtId="180" fontId="5" fillId="0" borderId="1" xfId="0" applyNumberFormat="1" applyFont="1" applyFill="1" applyBorder="1" applyAlignment="1">
      <alignment vertical="center"/>
    </xf>
    <xf numFmtId="0" fontId="5" fillId="0" borderId="1" xfId="6" applyFont="1" applyBorder="1">
      <alignment vertical="center"/>
    </xf>
    <xf numFmtId="180" fontId="5" fillId="0" borderId="1" xfId="6" applyNumberFormat="1" applyFont="1" applyFill="1" applyBorder="1" applyAlignment="1">
      <alignment vertical="center"/>
    </xf>
    <xf numFmtId="180" fontId="5" fillId="0" borderId="1" xfId="0" applyNumberFormat="1" applyFont="1" applyFill="1" applyBorder="1" applyAlignment="1" applyProtection="1">
      <alignment vertical="center"/>
      <protection locked="0"/>
    </xf>
    <xf numFmtId="0" fontId="0" fillId="0" borderId="0" xfId="0">
      <alignment vertical="center"/>
    </xf>
    <xf numFmtId="0" fontId="0" fillId="6" borderId="0" xfId="0" applyFill="1">
      <alignment vertical="center"/>
    </xf>
    <xf numFmtId="179" fontId="5" fillId="0" borderId="1" xfId="6" applyNumberFormat="1" applyFont="1" applyFill="1" applyBorder="1" applyAlignment="1">
      <alignment vertical="center"/>
    </xf>
    <xf numFmtId="179" fontId="13" fillId="0" borderId="1" xfId="6" applyNumberFormat="1" applyFont="1" applyBorder="1" applyAlignment="1">
      <alignment horizontal="right" vertical="center"/>
    </xf>
    <xf numFmtId="0" fontId="18" fillId="0" borderId="0" xfId="0" applyFont="1" applyAlignment="1">
      <alignment horizontal="right"/>
    </xf>
    <xf numFmtId="0" fontId="5" fillId="0" borderId="1" xfId="7" applyFont="1" applyBorder="1" applyAlignment="1">
      <alignment horizontal="center" vertical="center"/>
    </xf>
    <xf numFmtId="180" fontId="5" fillId="0" borderId="1" xfId="7" applyNumberFormat="1" applyFont="1" applyBorder="1">
      <alignment vertical="center"/>
    </xf>
    <xf numFmtId="0" fontId="5" fillId="0" borderId="1" xfId="7" applyFont="1" applyBorder="1">
      <alignment vertical="center"/>
    </xf>
    <xf numFmtId="0" fontId="5" fillId="0" borderId="1" xfId="7" applyFont="1" applyBorder="1" applyAlignment="1">
      <alignment horizontal="left" vertical="center" indent="1"/>
    </xf>
    <xf numFmtId="0" fontId="5" fillId="0" borderId="1" xfId="7" applyFont="1" applyBorder="1" applyAlignment="1">
      <alignment horizontal="left" vertical="center" indent="2"/>
    </xf>
    <xf numFmtId="0" fontId="5" fillId="0" borderId="1" xfId="8" applyFont="1" applyBorder="1">
      <alignment vertical="center"/>
    </xf>
    <xf numFmtId="180" fontId="5" fillId="0" borderId="1" xfId="8" applyNumberFormat="1" applyFont="1" applyBorder="1">
      <alignment vertical="center"/>
    </xf>
    <xf numFmtId="0" fontId="5" fillId="0" borderId="1" xfId="8" applyFont="1" applyBorder="1" applyAlignment="1">
      <alignment horizontal="center" vertical="center"/>
    </xf>
    <xf numFmtId="180" fontId="5" fillId="0" borderId="1" xfId="9" applyNumberFormat="1" applyFont="1" applyFill="1" applyBorder="1" applyAlignment="1" applyProtection="1">
      <alignment horizontal="right"/>
    </xf>
    <xf numFmtId="177" fontId="5" fillId="0" borderId="1" xfId="10" applyNumberFormat="1" applyFont="1" applyFill="1" applyBorder="1"/>
    <xf numFmtId="180" fontId="5" fillId="0" borderId="1" xfId="9" applyNumberFormat="1" applyFont="1" applyFill="1" applyBorder="1" applyAlignment="1"/>
    <xf numFmtId="179" fontId="5" fillId="0" borderId="1" xfId="10" applyNumberFormat="1" applyFont="1" applyFill="1" applyBorder="1"/>
    <xf numFmtId="179" fontId="30" fillId="0" borderId="1" xfId="1" applyNumberFormat="1" applyFont="1" applyBorder="1" applyAlignment="1">
      <alignment horizontal="center" vertical="center"/>
    </xf>
    <xf numFmtId="179" fontId="34" fillId="0" borderId="1" xfId="1" applyNumberFormat="1" applyFont="1" applyBorder="1" applyAlignment="1">
      <alignment horizontal="right"/>
    </xf>
    <xf numFmtId="1" fontId="5" fillId="0" borderId="1" xfId="12" applyNumberFormat="1" applyFont="1" applyFill="1" applyBorder="1" applyAlignment="1" applyProtection="1">
      <alignment horizontal="left" shrinkToFit="1"/>
    </xf>
    <xf numFmtId="180" fontId="5" fillId="0" borderId="1" xfId="12" applyNumberFormat="1" applyFont="1" applyFill="1" applyBorder="1" applyAlignment="1" applyProtection="1">
      <alignment horizontal="right"/>
    </xf>
    <xf numFmtId="180" fontId="0" fillId="0" borderId="3" xfId="0" applyNumberFormat="1" applyBorder="1">
      <alignment vertical="center"/>
    </xf>
    <xf numFmtId="0" fontId="14" fillId="3" borderId="1" xfId="0" applyFont="1" applyFill="1" applyBorder="1">
      <alignment vertical="center"/>
    </xf>
    <xf numFmtId="0" fontId="14" fillId="3" borderId="1" xfId="0" applyFont="1" applyFill="1" applyBorder="1" applyAlignment="1">
      <alignment horizontal="center" vertical="center"/>
    </xf>
    <xf numFmtId="0" fontId="40" fillId="3" borderId="1" xfId="0" applyNumberFormat="1" applyFont="1" applyFill="1" applyBorder="1" applyAlignment="1" applyProtection="1">
      <alignment horizontal="left" vertical="center"/>
    </xf>
    <xf numFmtId="180" fontId="40" fillId="3" borderId="1" xfId="0" applyNumberFormat="1" applyFont="1" applyFill="1" applyBorder="1" applyAlignment="1" applyProtection="1">
      <alignment horizontal="right" vertical="center"/>
    </xf>
    <xf numFmtId="179" fontId="34" fillId="0" borderId="1" xfId="0" applyNumberFormat="1" applyFont="1" applyBorder="1" applyAlignment="1">
      <alignment horizontal="right"/>
    </xf>
    <xf numFmtId="180" fontId="9" fillId="0" borderId="1" xfId="0" applyNumberFormat="1" applyFont="1" applyFill="1" applyBorder="1" applyAlignment="1" applyProtection="1">
      <alignment horizontal="center" vertical="center"/>
    </xf>
    <xf numFmtId="180" fontId="0" fillId="2" borderId="0" xfId="0" applyNumberFormat="1" applyFill="1" applyAlignment="1"/>
    <xf numFmtId="0" fontId="7" fillId="0" borderId="3" xfId="0" applyFont="1" applyFill="1" applyBorder="1" applyAlignment="1" applyProtection="1">
      <alignment horizontal="left" vertical="center"/>
    </xf>
    <xf numFmtId="0" fontId="9" fillId="0" borderId="3" xfId="0" applyFont="1" applyFill="1" applyBorder="1" applyAlignment="1" applyProtection="1">
      <alignment horizontal="left" vertical="center"/>
    </xf>
    <xf numFmtId="0" fontId="10" fillId="0" borderId="3" xfId="2" applyFont="1" applyFill="1" applyBorder="1" applyAlignment="1" applyProtection="1">
      <alignment vertical="center"/>
    </xf>
    <xf numFmtId="184" fontId="0" fillId="2" borderId="1" xfId="0" applyNumberFormat="1" applyFont="1" applyFill="1" applyBorder="1" applyAlignment="1">
      <alignment horizontal="right"/>
    </xf>
    <xf numFmtId="184" fontId="0" fillId="2" borderId="1" xfId="1" applyNumberFormat="1" applyFont="1" applyFill="1" applyBorder="1" applyAlignment="1">
      <alignment horizontal="right"/>
    </xf>
    <xf numFmtId="0" fontId="5" fillId="0" borderId="1" xfId="8" applyFont="1" applyFill="1" applyBorder="1" applyAlignment="1"/>
    <xf numFmtId="180" fontId="5" fillId="0" borderId="1" xfId="8" applyNumberFormat="1" applyFont="1" applyFill="1" applyBorder="1" applyAlignment="1">
      <alignment horizontal="right"/>
    </xf>
    <xf numFmtId="0" fontId="5" fillId="0" borderId="1" xfId="8" applyFont="1" applyFill="1" applyBorder="1" applyAlignment="1">
      <alignment wrapText="1"/>
    </xf>
    <xf numFmtId="0" fontId="5" fillId="0" borderId="1" xfId="8" applyFont="1" applyFill="1" applyBorder="1" applyAlignment="1">
      <alignment horizontal="center"/>
    </xf>
    <xf numFmtId="180" fontId="5" fillId="0" borderId="1" xfId="8" applyNumberFormat="1" applyFont="1" applyFill="1" applyBorder="1" applyAlignment="1"/>
    <xf numFmtId="0" fontId="5" fillId="0" borderId="1" xfId="8" applyFont="1" applyBorder="1" applyAlignment="1">
      <alignment horizontal="center"/>
    </xf>
    <xf numFmtId="180" fontId="0" fillId="0" borderId="1" xfId="0" applyNumberFormat="1" applyBorder="1" applyAlignment="1"/>
    <xf numFmtId="179" fontId="13" fillId="0" borderId="1" xfId="10" applyNumberFormat="1" applyFont="1" applyFill="1" applyBorder="1"/>
    <xf numFmtId="0" fontId="13" fillId="0" borderId="1" xfId="0" applyNumberFormat="1" applyFont="1" applyFill="1" applyBorder="1" applyAlignment="1" applyProtection="1">
      <alignment horizontal="left"/>
    </xf>
    <xf numFmtId="180" fontId="23" fillId="0" borderId="1" xfId="8" applyNumberFormat="1" applyFont="1" applyFill="1" applyBorder="1" applyAlignment="1">
      <alignment horizontal="right"/>
    </xf>
    <xf numFmtId="0" fontId="47" fillId="0" borderId="1" xfId="8" applyFont="1" applyFill="1" applyBorder="1" applyAlignment="1">
      <alignment horizontal="justify"/>
    </xf>
    <xf numFmtId="183" fontId="47" fillId="0" borderId="1" xfId="8" applyNumberFormat="1" applyFont="1" applyFill="1" applyBorder="1" applyAlignment="1">
      <alignment horizontal="left"/>
    </xf>
    <xf numFmtId="0" fontId="49" fillId="0" borderId="0" xfId="0" applyFont="1" applyAlignment="1">
      <alignment horizontal="center" vertical="center" wrapText="1"/>
    </xf>
    <xf numFmtId="180" fontId="9" fillId="0" borderId="9" xfId="0" applyNumberFormat="1" applyFont="1" applyFill="1" applyBorder="1" applyAlignment="1" applyProtection="1">
      <alignment horizontal="center" vertical="center" wrapText="1"/>
    </xf>
    <xf numFmtId="180" fontId="9" fillId="0" borderId="8" xfId="0" applyNumberFormat="1" applyFont="1" applyFill="1" applyBorder="1" applyAlignment="1" applyProtection="1">
      <alignment horizontal="center" vertical="center" wrapText="1"/>
    </xf>
    <xf numFmtId="0" fontId="51" fillId="4" borderId="0" xfId="0" applyFont="1" applyFill="1" applyAlignment="1">
      <alignment vertical="center"/>
    </xf>
    <xf numFmtId="0" fontId="10" fillId="0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21" fillId="0" borderId="0" xfId="8" applyFont="1" applyFill="1" applyAlignment="1">
      <alignment horizontal="left" vertical="center" shrinkToFit="1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46" fillId="4" borderId="0" xfId="0" applyFont="1" applyFill="1" applyAlignment="1">
      <alignment horizontal="center" vertical="center"/>
    </xf>
    <xf numFmtId="0" fontId="12" fillId="0" borderId="0" xfId="5" applyFont="1" applyAlignment="1">
      <alignment horizontal="center" vertical="center"/>
    </xf>
    <xf numFmtId="0" fontId="12" fillId="0" borderId="0" xfId="6" applyFont="1" applyAlignment="1">
      <alignment horizontal="center" vertical="center"/>
    </xf>
    <xf numFmtId="0" fontId="0" fillId="0" borderId="0" xfId="0">
      <alignment vertical="center"/>
    </xf>
    <xf numFmtId="0" fontId="12" fillId="0" borderId="0" xfId="7" applyFont="1" applyAlignment="1">
      <alignment horizontal="center" vertical="center"/>
    </xf>
    <xf numFmtId="0" fontId="38" fillId="0" borderId="6" xfId="0" applyFont="1" applyBorder="1" applyAlignment="1">
      <alignment horizontal="left" vertical="center" wrapText="1"/>
    </xf>
    <xf numFmtId="0" fontId="12" fillId="0" borderId="0" xfId="8" applyFont="1" applyAlignment="1">
      <alignment horizontal="center" vertical="center"/>
    </xf>
    <xf numFmtId="0" fontId="3" fillId="0" borderId="0" xfId="0" applyFont="1" applyFill="1" applyAlignment="1">
      <alignment horizontal="center" vertical="center" shrinkToFit="1"/>
    </xf>
    <xf numFmtId="0" fontId="15" fillId="0" borderId="0" xfId="4" applyFont="1" applyAlignment="1">
      <alignment horizontal="left" vertical="center"/>
    </xf>
    <xf numFmtId="0" fontId="16" fillId="0" borderId="0" xfId="4" applyFont="1" applyAlignment="1">
      <alignment horizontal="left" vertical="center"/>
    </xf>
    <xf numFmtId="0" fontId="38" fillId="3" borderId="0" xfId="4" applyFont="1" applyFill="1" applyBorder="1" applyAlignment="1">
      <alignment horizontal="right" wrapText="1"/>
    </xf>
    <xf numFmtId="0" fontId="12" fillId="0" borderId="0" xfId="9" applyNumberFormat="1" applyFont="1" applyFill="1" applyBorder="1" applyAlignment="1" applyProtection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5" fillId="2" borderId="7" xfId="0" applyFont="1" applyFill="1" applyBorder="1" applyAlignment="1">
      <alignment horizontal="right" vertical="center"/>
    </xf>
    <xf numFmtId="0" fontId="3" fillId="2" borderId="0" xfId="0" applyNumberFormat="1" applyFont="1" applyFill="1" applyAlignment="1" applyProtection="1">
      <alignment horizontal="center" vertical="center"/>
    </xf>
    <xf numFmtId="0" fontId="13" fillId="0" borderId="0" xfId="9" applyNumberFormat="1" applyFont="1" applyFill="1" applyBorder="1" applyAlignment="1" applyProtection="1">
      <alignment horizontal="right"/>
    </xf>
    <xf numFmtId="0" fontId="13" fillId="0" borderId="7" xfId="9" applyFont="1" applyFill="1" applyBorder="1" applyAlignment="1">
      <alignment horizontal="right"/>
    </xf>
    <xf numFmtId="180" fontId="34" fillId="0" borderId="0" xfId="0" applyNumberFormat="1" applyFont="1" applyBorder="1" applyAlignment="1">
      <alignment horizontal="right" vertical="center"/>
    </xf>
    <xf numFmtId="180" fontId="34" fillId="0" borderId="7" xfId="0" applyNumberFormat="1" applyFont="1" applyBorder="1" applyAlignment="1">
      <alignment horizontal="right" vertical="center"/>
    </xf>
    <xf numFmtId="180" fontId="32" fillId="0" borderId="0" xfId="0" applyNumberFormat="1" applyFont="1" applyBorder="1" applyAlignment="1">
      <alignment horizontal="center" vertical="center"/>
    </xf>
    <xf numFmtId="0" fontId="12" fillId="0" borderId="0" xfId="8" applyFont="1" applyFill="1" applyAlignment="1">
      <alignment horizontal="center" vertical="center" shrinkToFit="1"/>
    </xf>
    <xf numFmtId="0" fontId="21" fillId="0" borderId="0" xfId="8" applyFont="1" applyFill="1" applyAlignment="1">
      <alignment horizontal="center" vertical="center" shrinkToFit="1"/>
    </xf>
    <xf numFmtId="0" fontId="35" fillId="0" borderId="0" xfId="0" applyFont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34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right"/>
    </xf>
    <xf numFmtId="0" fontId="13" fillId="0" borderId="6" xfId="0" applyFont="1" applyBorder="1" applyAlignment="1">
      <alignment horizontal="left" vertical="center"/>
    </xf>
    <xf numFmtId="0" fontId="39" fillId="0" borderId="6" xfId="0" applyFont="1" applyBorder="1" applyAlignment="1">
      <alignment horizontal="left"/>
    </xf>
    <xf numFmtId="0" fontId="5" fillId="0" borderId="0" xfId="12" applyNumberFormat="1" applyFont="1" applyFill="1" applyBorder="1" applyAlignment="1" applyProtection="1">
      <alignment horizontal="right"/>
    </xf>
    <xf numFmtId="0" fontId="5" fillId="0" borderId="7" xfId="8" applyFont="1" applyBorder="1" applyAlignment="1">
      <alignment horizontal="right" vertical="center"/>
    </xf>
    <xf numFmtId="0" fontId="13" fillId="0" borderId="0" xfId="12" applyNumberFormat="1" applyFont="1" applyFill="1" applyBorder="1" applyAlignment="1" applyProtection="1">
      <alignment horizontal="right"/>
    </xf>
    <xf numFmtId="0" fontId="13" fillId="0" borderId="7" xfId="8" applyFont="1" applyBorder="1" applyAlignment="1">
      <alignment horizontal="right" vertical="center"/>
    </xf>
    <xf numFmtId="0" fontId="38" fillId="0" borderId="6" xfId="0" applyFont="1" applyBorder="1" applyAlignment="1">
      <alignment horizontal="left" vertical="top" wrapText="1"/>
    </xf>
    <xf numFmtId="0" fontId="49" fillId="0" borderId="0" xfId="0" applyFont="1" applyAlignment="1">
      <alignment horizontal="center" vertical="center" wrapText="1"/>
    </xf>
    <xf numFmtId="0" fontId="5" fillId="0" borderId="0" xfId="9" applyNumberFormat="1" applyFont="1" applyFill="1" applyBorder="1" applyAlignment="1" applyProtection="1">
      <alignment horizontal="right"/>
    </xf>
    <xf numFmtId="0" fontId="50" fillId="0" borderId="0" xfId="0" applyFont="1" applyAlignment="1">
      <alignment horizontal="center" vertical="center"/>
    </xf>
    <xf numFmtId="0" fontId="43" fillId="0" borderId="0" xfId="0" applyFont="1" applyAlignment="1">
      <alignment horizontal="left" vertical="top" wrapText="1"/>
    </xf>
    <xf numFmtId="0" fontId="41" fillId="0" borderId="0" xfId="0" applyFont="1" applyAlignment="1">
      <alignment horizontal="center" vertical="center"/>
    </xf>
    <xf numFmtId="0" fontId="42" fillId="0" borderId="0" xfId="0" applyFont="1" applyAlignment="1">
      <alignment horizontal="left" vertical="center" wrapText="1"/>
    </xf>
  </cellXfs>
  <cellStyles count="16">
    <cellStyle name="百分比" xfId="1" builtinId="5"/>
    <cellStyle name="常规" xfId="0" builtinId="0"/>
    <cellStyle name="常规 10" xfId="7"/>
    <cellStyle name="常规 10 2 2 2" xfId="8"/>
    <cellStyle name="常规 163" xfId="5"/>
    <cellStyle name="常规 164" xfId="6"/>
    <cellStyle name="常规 2" xfId="11"/>
    <cellStyle name="常规 3 11 4" xfId="15"/>
    <cellStyle name="常规 5" xfId="14"/>
    <cellStyle name="常规_2014年大连市本级政府预算及“三公”经费预算" xfId="10"/>
    <cellStyle name="常规_Sheet1" xfId="2"/>
    <cellStyle name="常规_Sheet1 2" xfId="13"/>
    <cellStyle name="常规_本级" xfId="9"/>
    <cellStyle name="常规_本级 2" xfId="12"/>
    <cellStyle name="常规_副本Xl0000234" xfId="4"/>
    <cellStyle name="常规_省本级2004年快报及2005年预算（平衡部分）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FD128"/>
  <sheetViews>
    <sheetView workbookViewId="0">
      <selection activeCell="A34" sqref="A34"/>
    </sheetView>
  </sheetViews>
  <sheetFormatPr defaultColWidth="92.625" defaultRowHeight="24.95" customHeight="1"/>
  <cols>
    <col min="1" max="1" width="90" customWidth="1"/>
    <col min="2" max="2" width="40.375" customWidth="1"/>
  </cols>
  <sheetData>
    <row r="1" spans="1:8" ht="31.5" customHeight="1">
      <c r="A1" s="67" t="s">
        <v>1187</v>
      </c>
    </row>
    <row r="2" spans="1:8" ht="26.1" customHeight="1">
      <c r="A2" s="68" t="s">
        <v>737</v>
      </c>
    </row>
    <row r="3" spans="1:8" ht="26.1" customHeight="1">
      <c r="A3" s="70" t="s">
        <v>1188</v>
      </c>
      <c r="B3" s="70"/>
      <c r="C3" s="70"/>
      <c r="D3" s="70"/>
      <c r="E3" s="70"/>
      <c r="F3" s="70"/>
      <c r="G3" s="70"/>
      <c r="H3" s="70"/>
    </row>
    <row r="4" spans="1:8" ht="26.1" customHeight="1">
      <c r="A4" s="70" t="s">
        <v>1189</v>
      </c>
      <c r="B4" s="70"/>
      <c r="C4" s="70"/>
      <c r="D4" s="70"/>
      <c r="E4" s="70"/>
      <c r="F4" s="70"/>
      <c r="G4" s="70"/>
      <c r="H4" s="70"/>
    </row>
    <row r="5" spans="1:8" ht="26.1" customHeight="1">
      <c r="A5" s="70" t="s">
        <v>1190</v>
      </c>
      <c r="B5" s="70"/>
      <c r="C5" s="70"/>
      <c r="D5" s="70"/>
      <c r="E5" s="70"/>
      <c r="F5" s="70"/>
      <c r="G5" s="70"/>
      <c r="H5" s="70"/>
    </row>
    <row r="6" spans="1:8" ht="26.1" customHeight="1">
      <c r="A6" s="70" t="s">
        <v>1191</v>
      </c>
      <c r="B6" s="70"/>
      <c r="C6" s="70"/>
      <c r="D6" s="70"/>
      <c r="E6" s="70"/>
      <c r="F6" s="70"/>
      <c r="G6" s="70"/>
      <c r="H6" s="70"/>
    </row>
    <row r="7" spans="1:8" ht="26.1" customHeight="1">
      <c r="A7" s="70" t="s">
        <v>1192</v>
      </c>
      <c r="B7" s="70"/>
      <c r="C7" s="70"/>
      <c r="D7" s="70"/>
      <c r="E7" s="70"/>
      <c r="F7" s="70"/>
      <c r="G7" s="70"/>
      <c r="H7" s="70"/>
    </row>
    <row r="8" spans="1:8" ht="26.1" customHeight="1">
      <c r="A8" s="70" t="s">
        <v>1193</v>
      </c>
      <c r="B8" s="70"/>
      <c r="C8" s="70"/>
      <c r="D8" s="70"/>
      <c r="E8" s="70"/>
      <c r="F8" s="70"/>
      <c r="G8" s="70"/>
      <c r="H8" s="70"/>
    </row>
    <row r="9" spans="1:8" ht="26.1" customHeight="1">
      <c r="A9" s="70" t="s">
        <v>1194</v>
      </c>
      <c r="B9" s="70"/>
      <c r="C9" s="70"/>
      <c r="D9" s="70"/>
      <c r="E9" s="70"/>
      <c r="F9" s="70"/>
      <c r="G9" s="70"/>
      <c r="H9" s="70"/>
    </row>
    <row r="10" spans="1:8" ht="26.1" customHeight="1">
      <c r="A10" s="70" t="s">
        <v>1195</v>
      </c>
      <c r="B10" s="70"/>
      <c r="C10" s="70"/>
      <c r="D10" s="70"/>
      <c r="E10" s="70"/>
      <c r="F10" s="70"/>
      <c r="G10" s="70"/>
      <c r="H10" s="70"/>
    </row>
    <row r="11" spans="1:8" ht="26.1" customHeight="1">
      <c r="A11" s="70" t="s">
        <v>1196</v>
      </c>
      <c r="B11" s="70"/>
      <c r="C11" s="70"/>
      <c r="D11" s="70"/>
      <c r="E11" s="70"/>
      <c r="F11" s="70"/>
      <c r="G11" s="70"/>
      <c r="H11" s="70"/>
    </row>
    <row r="12" spans="1:8" ht="26.1" customHeight="1">
      <c r="A12" s="70" t="s">
        <v>1197</v>
      </c>
      <c r="B12" s="70"/>
      <c r="C12" s="70"/>
      <c r="D12" s="70"/>
      <c r="E12" s="70"/>
      <c r="F12" s="70"/>
      <c r="G12" s="70"/>
      <c r="H12" s="70"/>
    </row>
    <row r="13" spans="1:8" ht="26.1" customHeight="1">
      <c r="A13" s="68" t="s">
        <v>733</v>
      </c>
      <c r="B13" s="69"/>
      <c r="C13" s="69"/>
      <c r="D13" s="69"/>
      <c r="E13" s="69"/>
      <c r="F13" s="69"/>
      <c r="G13" s="69"/>
      <c r="H13" s="69"/>
    </row>
    <row r="14" spans="1:8" ht="26.1" customHeight="1">
      <c r="A14" s="70" t="s">
        <v>1198</v>
      </c>
      <c r="B14" s="70"/>
      <c r="C14" s="70"/>
      <c r="D14" s="70"/>
      <c r="E14" s="70"/>
      <c r="F14" s="70"/>
      <c r="G14" s="70"/>
      <c r="H14" s="70"/>
    </row>
    <row r="15" spans="1:8" ht="26.1" customHeight="1">
      <c r="A15" s="70" t="s">
        <v>1199</v>
      </c>
      <c r="B15" s="70"/>
      <c r="C15" s="70"/>
      <c r="D15" s="70"/>
      <c r="E15" s="70"/>
      <c r="F15" s="70"/>
      <c r="G15" s="70"/>
      <c r="H15" s="70"/>
    </row>
    <row r="16" spans="1:8" ht="26.1" customHeight="1">
      <c r="A16" s="70" t="s">
        <v>1200</v>
      </c>
      <c r="B16" s="70"/>
      <c r="C16" s="70"/>
      <c r="D16" s="70"/>
      <c r="E16" s="70"/>
      <c r="F16" s="70"/>
      <c r="G16" s="70"/>
      <c r="H16" s="70"/>
    </row>
    <row r="17" spans="1:16384" ht="26.1" customHeight="1">
      <c r="A17" s="70" t="s">
        <v>1201</v>
      </c>
      <c r="B17" s="70"/>
      <c r="C17" s="70"/>
      <c r="D17" s="70"/>
      <c r="E17" s="70"/>
      <c r="F17" s="70"/>
      <c r="G17" s="70"/>
      <c r="H17" s="70"/>
    </row>
    <row r="18" spans="1:16384" ht="26.1" customHeight="1">
      <c r="A18" s="70" t="s">
        <v>1202</v>
      </c>
      <c r="B18" s="70"/>
      <c r="C18" s="70"/>
      <c r="D18" s="70"/>
      <c r="E18" s="70"/>
      <c r="F18" s="70"/>
      <c r="G18" s="70"/>
      <c r="H18" s="70"/>
    </row>
    <row r="19" spans="1:16384" ht="26.1" customHeight="1">
      <c r="A19" s="70" t="s">
        <v>1203</v>
      </c>
      <c r="B19" s="70"/>
      <c r="C19" s="70"/>
      <c r="D19" s="70"/>
      <c r="E19" s="70"/>
      <c r="F19" s="70"/>
      <c r="G19" s="70"/>
      <c r="H19" s="70"/>
    </row>
    <row r="20" spans="1:16384" ht="26.1" customHeight="1">
      <c r="A20" s="70" t="s">
        <v>1204</v>
      </c>
      <c r="B20" s="70"/>
      <c r="C20" s="70"/>
      <c r="D20" s="70"/>
      <c r="E20" s="70"/>
      <c r="F20" s="70"/>
      <c r="G20" s="70"/>
      <c r="H20" s="70"/>
    </row>
    <row r="21" spans="1:16384" ht="26.1" customHeight="1">
      <c r="A21" s="70" t="s">
        <v>1205</v>
      </c>
      <c r="B21" s="70"/>
      <c r="C21" s="70"/>
      <c r="D21" s="70"/>
      <c r="E21" s="70"/>
      <c r="F21" s="70"/>
      <c r="G21" s="70"/>
      <c r="H21" s="70"/>
    </row>
    <row r="22" spans="1:16384" ht="26.1" customHeight="1">
      <c r="A22" s="68" t="s">
        <v>734</v>
      </c>
      <c r="B22" s="69"/>
      <c r="C22" s="69"/>
      <c r="D22" s="69"/>
      <c r="E22" s="69"/>
      <c r="F22" s="69"/>
      <c r="G22" s="69"/>
      <c r="H22" s="69"/>
    </row>
    <row r="23" spans="1:16384" ht="26.1" customHeight="1">
      <c r="A23" s="70" t="s">
        <v>1206</v>
      </c>
      <c r="B23" s="70"/>
      <c r="C23" s="70"/>
      <c r="D23" s="70"/>
      <c r="E23" s="70"/>
      <c r="F23" s="70"/>
      <c r="G23" s="70"/>
      <c r="H23" s="70"/>
    </row>
    <row r="24" spans="1:16384" ht="26.1" customHeight="1">
      <c r="A24" s="70" t="s">
        <v>1207</v>
      </c>
      <c r="B24" s="70"/>
      <c r="C24" s="70"/>
      <c r="D24" s="70"/>
      <c r="E24" s="70"/>
      <c r="F24" s="70"/>
      <c r="G24" s="70"/>
      <c r="H24" s="70"/>
    </row>
    <row r="25" spans="1:16384" ht="26.1" customHeight="1">
      <c r="A25" s="70" t="s">
        <v>1208</v>
      </c>
      <c r="B25" s="70"/>
      <c r="C25" s="70"/>
      <c r="D25" s="70"/>
      <c r="E25" s="70"/>
      <c r="F25" s="70"/>
      <c r="G25" s="70"/>
      <c r="H25" s="70"/>
    </row>
    <row r="26" spans="1:16384" s="142" customFormat="1" ht="26.1" customHeight="1">
      <c r="A26" s="70" t="s">
        <v>1209</v>
      </c>
      <c r="B26" s="70"/>
      <c r="C26" s="248"/>
      <c r="D26" s="248"/>
      <c r="E26" s="248"/>
      <c r="F26" s="248"/>
      <c r="G26" s="248"/>
      <c r="H26" s="248"/>
      <c r="I26" s="248"/>
      <c r="J26" s="248"/>
      <c r="K26" s="248"/>
      <c r="L26" s="248"/>
      <c r="M26" s="248"/>
      <c r="N26" s="248"/>
      <c r="O26" s="248"/>
      <c r="P26" s="248"/>
      <c r="Q26" s="248"/>
      <c r="R26" s="248"/>
      <c r="S26" s="248"/>
      <c r="T26" s="248"/>
      <c r="U26" s="248"/>
      <c r="V26" s="248"/>
      <c r="W26" s="248"/>
      <c r="X26" s="248"/>
      <c r="Y26" s="248"/>
      <c r="Z26" s="248"/>
      <c r="AA26" s="248"/>
      <c r="AB26" s="248"/>
      <c r="AC26" s="248"/>
      <c r="AD26" s="248"/>
      <c r="AE26" s="248"/>
      <c r="AF26" s="248"/>
      <c r="AG26" s="248"/>
      <c r="AH26" s="248"/>
      <c r="AI26" s="248"/>
      <c r="AJ26" s="248"/>
      <c r="AK26" s="248"/>
      <c r="AL26" s="248"/>
      <c r="AM26" s="248"/>
      <c r="AN26" s="248"/>
      <c r="AO26" s="248"/>
      <c r="AP26" s="248"/>
      <c r="AQ26" s="248"/>
      <c r="AR26" s="248"/>
      <c r="AS26" s="248"/>
      <c r="AT26" s="248"/>
      <c r="AU26" s="248"/>
      <c r="AV26" s="248"/>
      <c r="AW26" s="248"/>
      <c r="AX26" s="248"/>
      <c r="AY26" s="248"/>
      <c r="AZ26" s="248"/>
      <c r="BA26" s="248"/>
      <c r="BB26" s="248"/>
      <c r="BC26" s="248"/>
      <c r="BD26" s="248"/>
      <c r="BE26" s="248"/>
      <c r="BF26" s="248"/>
      <c r="BG26" s="248"/>
      <c r="BH26" s="248"/>
      <c r="BI26" s="248"/>
      <c r="BJ26" s="248"/>
      <c r="BK26" s="248"/>
      <c r="BL26" s="248"/>
      <c r="BM26" s="248"/>
      <c r="BN26" s="248"/>
      <c r="BO26" s="248"/>
      <c r="BP26" s="248"/>
      <c r="BQ26" s="248"/>
      <c r="BR26" s="248"/>
      <c r="BS26" s="248"/>
      <c r="BT26" s="248"/>
      <c r="BU26" s="248"/>
      <c r="BV26" s="248"/>
      <c r="BW26" s="248"/>
      <c r="BX26" s="248"/>
      <c r="BY26" s="248"/>
      <c r="BZ26" s="248"/>
      <c r="CA26" s="248"/>
      <c r="CB26" s="248"/>
      <c r="CC26" s="248"/>
      <c r="CD26" s="248"/>
      <c r="CE26" s="248"/>
      <c r="CF26" s="248"/>
      <c r="CG26" s="248"/>
      <c r="CH26" s="248"/>
      <c r="CI26" s="248"/>
      <c r="CJ26" s="248"/>
      <c r="CK26" s="248"/>
      <c r="CL26" s="248"/>
      <c r="CM26" s="248"/>
      <c r="CN26" s="248"/>
      <c r="CO26" s="248"/>
      <c r="CP26" s="248"/>
      <c r="CQ26" s="248"/>
      <c r="CR26" s="248"/>
      <c r="CS26" s="248"/>
      <c r="CT26" s="248"/>
      <c r="CU26" s="248"/>
      <c r="CV26" s="248"/>
      <c r="CW26" s="248"/>
      <c r="CX26" s="248"/>
      <c r="CY26" s="248"/>
      <c r="CZ26" s="248"/>
      <c r="DA26" s="248"/>
      <c r="DB26" s="248"/>
      <c r="DC26" s="248"/>
      <c r="DD26" s="248"/>
      <c r="DE26" s="248"/>
      <c r="DF26" s="248"/>
      <c r="DG26" s="248"/>
      <c r="DH26" s="248"/>
      <c r="DI26" s="248"/>
      <c r="DJ26" s="248"/>
      <c r="DK26" s="248"/>
      <c r="DL26" s="248"/>
      <c r="DM26" s="248"/>
      <c r="DN26" s="248"/>
      <c r="DO26" s="248"/>
      <c r="DP26" s="248"/>
      <c r="DQ26" s="248"/>
      <c r="DR26" s="248"/>
      <c r="DS26" s="248"/>
      <c r="DT26" s="248"/>
      <c r="DU26" s="248"/>
      <c r="DV26" s="248"/>
      <c r="DW26" s="248"/>
      <c r="DX26" s="248"/>
      <c r="DY26" s="248"/>
      <c r="DZ26" s="248"/>
      <c r="EA26" s="248"/>
      <c r="EB26" s="248"/>
      <c r="EC26" s="248"/>
      <c r="ED26" s="248"/>
      <c r="EE26" s="248"/>
      <c r="EF26" s="248"/>
      <c r="EG26" s="248"/>
      <c r="EH26" s="248"/>
      <c r="EI26" s="248"/>
      <c r="EJ26" s="248"/>
      <c r="EK26" s="248"/>
      <c r="EL26" s="248"/>
      <c r="EM26" s="248"/>
      <c r="EN26" s="248"/>
      <c r="EO26" s="248"/>
      <c r="EP26" s="248"/>
      <c r="EQ26" s="248"/>
      <c r="ER26" s="248"/>
      <c r="ES26" s="248"/>
      <c r="ET26" s="248"/>
      <c r="EU26" s="248"/>
      <c r="EV26" s="248"/>
      <c r="EW26" s="248"/>
      <c r="EX26" s="248"/>
      <c r="EY26" s="248"/>
      <c r="EZ26" s="248"/>
      <c r="FA26" s="248"/>
      <c r="FB26" s="248"/>
      <c r="FC26" s="248"/>
      <c r="FD26" s="248"/>
      <c r="FE26" s="248"/>
      <c r="FF26" s="248"/>
      <c r="FG26" s="248"/>
      <c r="FH26" s="248"/>
      <c r="FI26" s="248"/>
      <c r="FJ26" s="248"/>
      <c r="FK26" s="248"/>
      <c r="FL26" s="248"/>
      <c r="FM26" s="248"/>
      <c r="FN26" s="248"/>
      <c r="FO26" s="248"/>
      <c r="FP26" s="248"/>
      <c r="FQ26" s="248"/>
      <c r="FR26" s="248"/>
      <c r="FS26" s="248"/>
      <c r="FT26" s="248"/>
      <c r="FU26" s="248"/>
      <c r="FV26" s="248"/>
      <c r="FW26" s="248"/>
      <c r="FX26" s="248"/>
      <c r="FY26" s="248"/>
      <c r="FZ26" s="248"/>
      <c r="GA26" s="248"/>
      <c r="GB26" s="248"/>
      <c r="GC26" s="248"/>
      <c r="GD26" s="248"/>
      <c r="GE26" s="248"/>
      <c r="GF26" s="248"/>
      <c r="GG26" s="248"/>
      <c r="GH26" s="248"/>
      <c r="GI26" s="248"/>
      <c r="GJ26" s="248"/>
      <c r="GK26" s="248"/>
      <c r="GL26" s="248"/>
      <c r="GM26" s="248"/>
      <c r="GN26" s="248"/>
      <c r="GO26" s="248"/>
      <c r="GP26" s="248"/>
      <c r="GQ26" s="248"/>
      <c r="GR26" s="248"/>
      <c r="GS26" s="248"/>
      <c r="GT26" s="248"/>
      <c r="GU26" s="248"/>
      <c r="GV26" s="248"/>
      <c r="GW26" s="248"/>
      <c r="GX26" s="248"/>
      <c r="GY26" s="248"/>
      <c r="GZ26" s="248"/>
      <c r="HA26" s="248"/>
      <c r="HB26" s="248"/>
      <c r="HC26" s="248"/>
      <c r="HD26" s="248"/>
      <c r="HE26" s="248"/>
      <c r="HF26" s="248"/>
      <c r="HG26" s="248"/>
      <c r="HH26" s="248"/>
      <c r="HI26" s="248"/>
      <c r="HJ26" s="248"/>
      <c r="HK26" s="248"/>
      <c r="HL26" s="248"/>
      <c r="HM26" s="248"/>
      <c r="HN26" s="248"/>
      <c r="HO26" s="248"/>
      <c r="HP26" s="248"/>
      <c r="HQ26" s="248"/>
      <c r="HR26" s="248"/>
      <c r="HS26" s="248"/>
      <c r="HT26" s="248"/>
      <c r="HU26" s="248"/>
      <c r="HV26" s="248"/>
      <c r="HW26" s="248"/>
      <c r="HX26" s="248"/>
      <c r="HY26" s="248"/>
      <c r="HZ26" s="248"/>
      <c r="IA26" s="248"/>
      <c r="IB26" s="248"/>
      <c r="IC26" s="248"/>
      <c r="ID26" s="248"/>
      <c r="IE26" s="248"/>
      <c r="IF26" s="248"/>
      <c r="IG26" s="248"/>
      <c r="IH26" s="248"/>
      <c r="II26" s="248"/>
      <c r="IJ26" s="248"/>
      <c r="IK26" s="248"/>
      <c r="IL26" s="248"/>
      <c r="IM26" s="248"/>
      <c r="IN26" s="248"/>
      <c r="IO26" s="248"/>
      <c r="IP26" s="248"/>
      <c r="IQ26" s="248"/>
      <c r="IR26" s="248"/>
      <c r="IS26" s="248"/>
      <c r="IT26" s="248"/>
      <c r="IU26" s="248"/>
      <c r="IV26" s="248"/>
      <c r="IW26" s="248"/>
      <c r="IX26" s="248"/>
      <c r="IY26" s="248"/>
      <c r="IZ26" s="248"/>
      <c r="JA26" s="248"/>
      <c r="JB26" s="248"/>
      <c r="JC26" s="248"/>
      <c r="JD26" s="248"/>
      <c r="JE26" s="248"/>
      <c r="JF26" s="248"/>
      <c r="JG26" s="248"/>
      <c r="JH26" s="248"/>
      <c r="JI26" s="248"/>
      <c r="JJ26" s="248"/>
      <c r="JK26" s="248"/>
      <c r="JL26" s="248"/>
      <c r="JM26" s="248"/>
      <c r="JN26" s="248"/>
      <c r="JO26" s="248"/>
      <c r="JP26" s="248"/>
      <c r="JQ26" s="248"/>
      <c r="JR26" s="248"/>
      <c r="JS26" s="248"/>
      <c r="JT26" s="248"/>
      <c r="JU26" s="248"/>
      <c r="JV26" s="248"/>
      <c r="JW26" s="248"/>
      <c r="JX26" s="248"/>
      <c r="JY26" s="248"/>
      <c r="JZ26" s="248"/>
      <c r="KA26" s="248"/>
      <c r="KB26" s="248"/>
      <c r="KC26" s="248"/>
      <c r="KD26" s="248"/>
      <c r="KE26" s="248"/>
      <c r="KF26" s="248"/>
      <c r="KG26" s="248"/>
      <c r="KH26" s="248"/>
      <c r="KI26" s="248"/>
      <c r="KJ26" s="248"/>
      <c r="KK26" s="248"/>
      <c r="KL26" s="248"/>
      <c r="KM26" s="248"/>
      <c r="KN26" s="248"/>
      <c r="KO26" s="248"/>
      <c r="KP26" s="248"/>
      <c r="KQ26" s="248"/>
      <c r="KR26" s="248"/>
      <c r="KS26" s="248"/>
      <c r="KT26" s="248"/>
      <c r="KU26" s="248"/>
      <c r="KV26" s="248"/>
      <c r="KW26" s="248"/>
      <c r="KX26" s="248"/>
      <c r="KY26" s="248"/>
      <c r="KZ26" s="248"/>
      <c r="LA26" s="248"/>
      <c r="LB26" s="248"/>
      <c r="LC26" s="248"/>
      <c r="LD26" s="248"/>
      <c r="LE26" s="248"/>
      <c r="LF26" s="248"/>
      <c r="LG26" s="248"/>
      <c r="LH26" s="248"/>
      <c r="LI26" s="248"/>
      <c r="LJ26" s="248"/>
      <c r="LK26" s="248"/>
      <c r="LL26" s="248"/>
      <c r="LM26" s="248"/>
      <c r="LN26" s="248"/>
      <c r="LO26" s="248"/>
      <c r="LP26" s="248"/>
      <c r="LQ26" s="248"/>
      <c r="LR26" s="248"/>
      <c r="LS26" s="248"/>
      <c r="LT26" s="248"/>
      <c r="LU26" s="248"/>
      <c r="LV26" s="248"/>
      <c r="LW26" s="248"/>
      <c r="LX26" s="248"/>
      <c r="LY26" s="248"/>
      <c r="LZ26" s="248"/>
      <c r="MA26" s="248"/>
      <c r="MB26" s="248"/>
      <c r="MC26" s="248"/>
      <c r="MD26" s="248"/>
      <c r="ME26" s="248"/>
      <c r="MF26" s="248"/>
      <c r="MG26" s="248"/>
      <c r="MH26" s="248"/>
      <c r="MI26" s="248"/>
      <c r="MJ26" s="248"/>
      <c r="MK26" s="248"/>
      <c r="ML26" s="248"/>
      <c r="MM26" s="248"/>
      <c r="MN26" s="248"/>
      <c r="MO26" s="248"/>
      <c r="MP26" s="248"/>
      <c r="MQ26" s="248"/>
      <c r="MR26" s="248"/>
      <c r="MS26" s="248"/>
      <c r="MT26" s="248"/>
      <c r="MU26" s="248"/>
      <c r="MV26" s="248"/>
      <c r="MW26" s="248"/>
      <c r="MX26" s="248"/>
      <c r="MY26" s="248"/>
      <c r="MZ26" s="248"/>
      <c r="NA26" s="248"/>
      <c r="NB26" s="248"/>
      <c r="NC26" s="248"/>
      <c r="ND26" s="248"/>
      <c r="NE26" s="248"/>
      <c r="NF26" s="248"/>
      <c r="NG26" s="248"/>
      <c r="NH26" s="248"/>
      <c r="NI26" s="248"/>
      <c r="NJ26" s="248"/>
      <c r="NK26" s="248"/>
      <c r="NL26" s="248"/>
      <c r="NM26" s="248"/>
      <c r="NN26" s="248"/>
      <c r="NO26" s="248"/>
      <c r="NP26" s="248"/>
      <c r="NQ26" s="248"/>
      <c r="NR26" s="248"/>
      <c r="NS26" s="248"/>
      <c r="NT26" s="248"/>
      <c r="NU26" s="248"/>
      <c r="NV26" s="248"/>
      <c r="NW26" s="248"/>
      <c r="NX26" s="248"/>
      <c r="NY26" s="248"/>
      <c r="NZ26" s="248"/>
      <c r="OA26" s="248"/>
      <c r="OB26" s="248"/>
      <c r="OC26" s="248"/>
      <c r="OD26" s="248"/>
      <c r="OE26" s="248"/>
      <c r="OF26" s="248"/>
      <c r="OG26" s="248"/>
      <c r="OH26" s="248"/>
      <c r="OI26" s="248"/>
      <c r="OJ26" s="248"/>
      <c r="OK26" s="248"/>
      <c r="OL26" s="248"/>
      <c r="OM26" s="248"/>
      <c r="ON26" s="248"/>
      <c r="OO26" s="248"/>
      <c r="OP26" s="248"/>
      <c r="OQ26" s="248"/>
      <c r="OR26" s="248"/>
      <c r="OS26" s="248"/>
      <c r="OT26" s="248"/>
      <c r="OU26" s="248"/>
      <c r="OV26" s="248"/>
      <c r="OW26" s="248"/>
      <c r="OX26" s="248"/>
      <c r="OY26" s="248"/>
      <c r="OZ26" s="248"/>
      <c r="PA26" s="248"/>
      <c r="PB26" s="248"/>
      <c r="PC26" s="248"/>
      <c r="PD26" s="248"/>
      <c r="PE26" s="248"/>
      <c r="PF26" s="248"/>
      <c r="PG26" s="248"/>
      <c r="PH26" s="248"/>
      <c r="PI26" s="248"/>
      <c r="PJ26" s="248"/>
      <c r="PK26" s="248"/>
      <c r="PL26" s="248"/>
      <c r="PM26" s="248"/>
      <c r="PN26" s="248"/>
      <c r="PO26" s="248"/>
      <c r="PP26" s="248"/>
      <c r="PQ26" s="248"/>
      <c r="PR26" s="248"/>
      <c r="PS26" s="248"/>
      <c r="PT26" s="248"/>
      <c r="PU26" s="248"/>
      <c r="PV26" s="248"/>
      <c r="PW26" s="248"/>
      <c r="PX26" s="248"/>
      <c r="PY26" s="248"/>
      <c r="PZ26" s="248"/>
      <c r="QA26" s="248"/>
      <c r="QB26" s="248"/>
      <c r="QC26" s="248"/>
      <c r="QD26" s="248"/>
      <c r="QE26" s="248"/>
      <c r="QF26" s="248"/>
      <c r="QG26" s="248"/>
      <c r="QH26" s="248"/>
      <c r="QI26" s="248"/>
      <c r="QJ26" s="248"/>
      <c r="QK26" s="248"/>
      <c r="QL26" s="248"/>
      <c r="QM26" s="248"/>
      <c r="QN26" s="248"/>
      <c r="QO26" s="248"/>
      <c r="QP26" s="248"/>
      <c r="QQ26" s="248"/>
      <c r="QR26" s="248"/>
      <c r="QS26" s="248"/>
      <c r="QT26" s="248"/>
      <c r="QU26" s="248"/>
      <c r="QV26" s="248"/>
      <c r="QW26" s="248"/>
      <c r="QX26" s="248"/>
      <c r="QY26" s="248"/>
      <c r="QZ26" s="248"/>
      <c r="RA26" s="248"/>
      <c r="RB26" s="248"/>
      <c r="RC26" s="248"/>
      <c r="RD26" s="248"/>
      <c r="RE26" s="248"/>
      <c r="RF26" s="248"/>
      <c r="RG26" s="248"/>
      <c r="RH26" s="248"/>
      <c r="RI26" s="248"/>
      <c r="RJ26" s="248"/>
      <c r="RK26" s="248"/>
      <c r="RL26" s="248"/>
      <c r="RM26" s="248"/>
      <c r="RN26" s="248"/>
      <c r="RO26" s="248"/>
      <c r="RP26" s="248"/>
      <c r="RQ26" s="248"/>
      <c r="RR26" s="248"/>
      <c r="RS26" s="248"/>
      <c r="RT26" s="248"/>
      <c r="RU26" s="248"/>
      <c r="RV26" s="248"/>
      <c r="RW26" s="248"/>
      <c r="RX26" s="248"/>
      <c r="RY26" s="248"/>
      <c r="RZ26" s="248"/>
      <c r="SA26" s="248"/>
      <c r="SB26" s="248"/>
      <c r="SC26" s="248"/>
      <c r="SD26" s="248"/>
      <c r="SE26" s="248"/>
      <c r="SF26" s="248"/>
      <c r="SG26" s="248"/>
      <c r="SH26" s="248"/>
      <c r="SI26" s="248"/>
      <c r="SJ26" s="248"/>
      <c r="SK26" s="248"/>
      <c r="SL26" s="248"/>
      <c r="SM26" s="248"/>
      <c r="SN26" s="248"/>
      <c r="SO26" s="248"/>
      <c r="SP26" s="248"/>
      <c r="SQ26" s="248"/>
      <c r="SR26" s="248"/>
      <c r="SS26" s="248"/>
      <c r="ST26" s="248"/>
      <c r="SU26" s="248"/>
      <c r="SV26" s="248"/>
      <c r="SW26" s="248"/>
      <c r="SX26" s="248"/>
      <c r="SY26" s="248"/>
      <c r="SZ26" s="248"/>
      <c r="TA26" s="248"/>
      <c r="TB26" s="248"/>
      <c r="TC26" s="248"/>
      <c r="TD26" s="248"/>
      <c r="TE26" s="248"/>
      <c r="TF26" s="248"/>
      <c r="TG26" s="248"/>
      <c r="TH26" s="248"/>
      <c r="TI26" s="248"/>
      <c r="TJ26" s="248"/>
      <c r="TK26" s="248"/>
      <c r="TL26" s="248"/>
      <c r="TM26" s="248"/>
      <c r="TN26" s="248"/>
      <c r="TO26" s="248"/>
      <c r="TP26" s="248"/>
      <c r="TQ26" s="248"/>
      <c r="TR26" s="248"/>
      <c r="TS26" s="248"/>
      <c r="TT26" s="248"/>
      <c r="TU26" s="248"/>
      <c r="TV26" s="248"/>
      <c r="TW26" s="248"/>
      <c r="TX26" s="248"/>
      <c r="TY26" s="248"/>
      <c r="TZ26" s="248"/>
      <c r="UA26" s="248"/>
      <c r="UB26" s="248"/>
      <c r="UC26" s="248"/>
      <c r="UD26" s="248"/>
      <c r="UE26" s="248"/>
      <c r="UF26" s="248"/>
      <c r="UG26" s="248"/>
      <c r="UH26" s="248"/>
      <c r="UI26" s="248"/>
      <c r="UJ26" s="248"/>
      <c r="UK26" s="248"/>
      <c r="UL26" s="248"/>
      <c r="UM26" s="248"/>
      <c r="UN26" s="248"/>
      <c r="UO26" s="248"/>
      <c r="UP26" s="248"/>
      <c r="UQ26" s="248"/>
      <c r="UR26" s="248"/>
      <c r="US26" s="248"/>
      <c r="UT26" s="248"/>
      <c r="UU26" s="248"/>
      <c r="UV26" s="248"/>
      <c r="UW26" s="248"/>
      <c r="UX26" s="248"/>
      <c r="UY26" s="248"/>
      <c r="UZ26" s="248"/>
      <c r="VA26" s="248"/>
      <c r="VB26" s="248"/>
      <c r="VC26" s="248"/>
      <c r="VD26" s="248"/>
      <c r="VE26" s="248"/>
      <c r="VF26" s="248"/>
      <c r="VG26" s="248"/>
      <c r="VH26" s="248"/>
      <c r="VI26" s="248"/>
      <c r="VJ26" s="248"/>
      <c r="VK26" s="248"/>
      <c r="VL26" s="248"/>
      <c r="VM26" s="248"/>
      <c r="VN26" s="248"/>
      <c r="VO26" s="248"/>
      <c r="VP26" s="248"/>
      <c r="VQ26" s="248"/>
      <c r="VR26" s="248"/>
      <c r="VS26" s="248"/>
      <c r="VT26" s="248"/>
      <c r="VU26" s="248"/>
      <c r="VV26" s="248"/>
      <c r="VW26" s="248"/>
      <c r="VX26" s="248"/>
      <c r="VY26" s="248"/>
      <c r="VZ26" s="248"/>
      <c r="WA26" s="248"/>
      <c r="WB26" s="248"/>
      <c r="WC26" s="248"/>
      <c r="WD26" s="248"/>
      <c r="WE26" s="248"/>
      <c r="WF26" s="248"/>
      <c r="WG26" s="248"/>
      <c r="WH26" s="248"/>
      <c r="WI26" s="248"/>
      <c r="WJ26" s="248"/>
      <c r="WK26" s="248"/>
      <c r="WL26" s="248"/>
      <c r="WM26" s="248"/>
      <c r="WN26" s="248"/>
      <c r="WO26" s="248"/>
      <c r="WP26" s="248"/>
      <c r="WQ26" s="248"/>
      <c r="WR26" s="248"/>
      <c r="WS26" s="248"/>
      <c r="WT26" s="248"/>
      <c r="WU26" s="248"/>
      <c r="WV26" s="248"/>
      <c r="WW26" s="248"/>
      <c r="WX26" s="248"/>
      <c r="WY26" s="248"/>
      <c r="WZ26" s="248"/>
      <c r="XA26" s="248"/>
      <c r="XB26" s="248"/>
      <c r="XC26" s="248"/>
      <c r="XD26" s="248"/>
      <c r="XE26" s="248"/>
      <c r="XF26" s="248"/>
      <c r="XG26" s="248"/>
      <c r="XH26" s="248"/>
      <c r="XI26" s="248"/>
      <c r="XJ26" s="248"/>
      <c r="XK26" s="248"/>
      <c r="XL26" s="248"/>
      <c r="XM26" s="248"/>
      <c r="XN26" s="248"/>
      <c r="XO26" s="248"/>
      <c r="XP26" s="248"/>
      <c r="XQ26" s="248"/>
      <c r="XR26" s="248"/>
      <c r="XS26" s="248"/>
      <c r="XT26" s="248"/>
      <c r="XU26" s="248"/>
      <c r="XV26" s="248"/>
      <c r="XW26" s="248"/>
      <c r="XX26" s="248"/>
      <c r="XY26" s="248"/>
      <c r="XZ26" s="248"/>
      <c r="YA26" s="248"/>
      <c r="YB26" s="248"/>
      <c r="YC26" s="248"/>
      <c r="YD26" s="248"/>
      <c r="YE26" s="248"/>
      <c r="YF26" s="248"/>
      <c r="YG26" s="248"/>
      <c r="YH26" s="248"/>
      <c r="YI26" s="248"/>
      <c r="YJ26" s="248"/>
      <c r="YK26" s="248"/>
      <c r="YL26" s="248"/>
      <c r="YM26" s="248"/>
      <c r="YN26" s="248"/>
      <c r="YO26" s="248"/>
      <c r="YP26" s="248"/>
      <c r="YQ26" s="248"/>
      <c r="YR26" s="248"/>
      <c r="YS26" s="248"/>
      <c r="YT26" s="248"/>
      <c r="YU26" s="248"/>
      <c r="YV26" s="248"/>
      <c r="YW26" s="248"/>
      <c r="YX26" s="248"/>
      <c r="YY26" s="248"/>
      <c r="YZ26" s="248"/>
      <c r="ZA26" s="248"/>
      <c r="ZB26" s="248"/>
      <c r="ZC26" s="248"/>
      <c r="ZD26" s="248"/>
      <c r="ZE26" s="248"/>
      <c r="ZF26" s="248"/>
      <c r="ZG26" s="248"/>
      <c r="ZH26" s="248"/>
      <c r="ZI26" s="248"/>
      <c r="ZJ26" s="248"/>
      <c r="ZK26" s="248"/>
      <c r="ZL26" s="248"/>
      <c r="ZM26" s="248"/>
      <c r="ZN26" s="248"/>
      <c r="ZO26" s="248"/>
      <c r="ZP26" s="248"/>
      <c r="ZQ26" s="248"/>
      <c r="ZR26" s="248"/>
      <c r="ZS26" s="248"/>
      <c r="ZT26" s="248"/>
      <c r="ZU26" s="248"/>
      <c r="ZV26" s="248"/>
      <c r="ZW26" s="248"/>
      <c r="ZX26" s="248"/>
      <c r="ZY26" s="248"/>
      <c r="ZZ26" s="248"/>
      <c r="AAA26" s="248"/>
      <c r="AAB26" s="248"/>
      <c r="AAC26" s="248"/>
      <c r="AAD26" s="248"/>
      <c r="AAE26" s="248"/>
      <c r="AAF26" s="248"/>
      <c r="AAG26" s="248"/>
      <c r="AAH26" s="248"/>
      <c r="AAI26" s="248"/>
      <c r="AAJ26" s="248"/>
      <c r="AAK26" s="248"/>
      <c r="AAL26" s="248"/>
      <c r="AAM26" s="248"/>
      <c r="AAN26" s="248"/>
      <c r="AAO26" s="248"/>
      <c r="AAP26" s="248"/>
      <c r="AAQ26" s="248"/>
      <c r="AAR26" s="248"/>
      <c r="AAS26" s="248"/>
      <c r="AAT26" s="248"/>
      <c r="AAU26" s="248"/>
      <c r="AAV26" s="248"/>
      <c r="AAW26" s="248"/>
      <c r="AAX26" s="248"/>
      <c r="AAY26" s="248"/>
      <c r="AAZ26" s="248"/>
      <c r="ABA26" s="248"/>
      <c r="ABB26" s="248"/>
      <c r="ABC26" s="248"/>
      <c r="ABD26" s="248"/>
      <c r="ABE26" s="248"/>
      <c r="ABF26" s="248"/>
      <c r="ABG26" s="248"/>
      <c r="ABH26" s="248"/>
      <c r="ABI26" s="248"/>
      <c r="ABJ26" s="248"/>
      <c r="ABK26" s="248"/>
      <c r="ABL26" s="248"/>
      <c r="ABM26" s="248"/>
      <c r="ABN26" s="248"/>
      <c r="ABO26" s="248"/>
      <c r="ABP26" s="248"/>
      <c r="ABQ26" s="248"/>
      <c r="ABR26" s="248"/>
      <c r="ABS26" s="248"/>
      <c r="ABT26" s="248"/>
      <c r="ABU26" s="248"/>
      <c r="ABV26" s="248"/>
      <c r="ABW26" s="248"/>
      <c r="ABX26" s="248"/>
      <c r="ABY26" s="248"/>
      <c r="ABZ26" s="248"/>
      <c r="ACA26" s="248"/>
      <c r="ACB26" s="248"/>
      <c r="ACC26" s="248"/>
      <c r="ACD26" s="248"/>
      <c r="ACE26" s="248"/>
      <c r="ACF26" s="248"/>
      <c r="ACG26" s="248"/>
      <c r="ACH26" s="248"/>
      <c r="ACI26" s="248"/>
      <c r="ACJ26" s="248"/>
      <c r="ACK26" s="248"/>
      <c r="ACL26" s="248"/>
      <c r="ACM26" s="248"/>
      <c r="ACN26" s="248"/>
      <c r="ACO26" s="248"/>
      <c r="ACP26" s="248"/>
      <c r="ACQ26" s="248"/>
      <c r="ACR26" s="248"/>
      <c r="ACS26" s="248"/>
      <c r="ACT26" s="248"/>
      <c r="ACU26" s="248"/>
      <c r="ACV26" s="248"/>
      <c r="ACW26" s="248"/>
      <c r="ACX26" s="248"/>
      <c r="ACY26" s="248"/>
      <c r="ACZ26" s="248"/>
      <c r="ADA26" s="248"/>
      <c r="ADB26" s="248"/>
      <c r="ADC26" s="248"/>
      <c r="ADD26" s="248"/>
      <c r="ADE26" s="248"/>
      <c r="ADF26" s="248"/>
      <c r="ADG26" s="248"/>
      <c r="ADH26" s="248"/>
      <c r="ADI26" s="248"/>
      <c r="ADJ26" s="248"/>
      <c r="ADK26" s="248"/>
      <c r="ADL26" s="248"/>
      <c r="ADM26" s="248"/>
      <c r="ADN26" s="248"/>
      <c r="ADO26" s="248"/>
      <c r="ADP26" s="248"/>
      <c r="ADQ26" s="248"/>
      <c r="ADR26" s="248"/>
      <c r="ADS26" s="248"/>
      <c r="ADT26" s="248"/>
      <c r="ADU26" s="248"/>
      <c r="ADV26" s="248"/>
      <c r="ADW26" s="248"/>
      <c r="ADX26" s="248"/>
      <c r="ADY26" s="248"/>
      <c r="ADZ26" s="248"/>
      <c r="AEA26" s="248"/>
      <c r="AEB26" s="248"/>
      <c r="AEC26" s="248"/>
      <c r="AED26" s="248"/>
      <c r="AEE26" s="248"/>
      <c r="AEF26" s="248"/>
      <c r="AEG26" s="248"/>
      <c r="AEH26" s="248"/>
      <c r="AEI26" s="248"/>
      <c r="AEJ26" s="248"/>
      <c r="AEK26" s="248"/>
      <c r="AEL26" s="248"/>
      <c r="AEM26" s="248"/>
      <c r="AEN26" s="248"/>
      <c r="AEO26" s="248"/>
      <c r="AEP26" s="248"/>
      <c r="AEQ26" s="248"/>
      <c r="AER26" s="248"/>
      <c r="AES26" s="248"/>
      <c r="AET26" s="248"/>
      <c r="AEU26" s="248"/>
      <c r="AEV26" s="248"/>
      <c r="AEW26" s="248"/>
      <c r="AEX26" s="248"/>
      <c r="AEY26" s="248"/>
      <c r="AEZ26" s="248"/>
      <c r="AFA26" s="248"/>
      <c r="AFB26" s="248"/>
      <c r="AFC26" s="248"/>
      <c r="AFD26" s="248"/>
      <c r="AFE26" s="248"/>
      <c r="AFF26" s="248"/>
      <c r="AFG26" s="248"/>
      <c r="AFH26" s="248"/>
      <c r="AFI26" s="248"/>
      <c r="AFJ26" s="248"/>
      <c r="AFK26" s="248"/>
      <c r="AFL26" s="248"/>
      <c r="AFM26" s="248"/>
      <c r="AFN26" s="248"/>
      <c r="AFO26" s="248"/>
      <c r="AFP26" s="248"/>
      <c r="AFQ26" s="248"/>
      <c r="AFR26" s="248"/>
      <c r="AFS26" s="248"/>
      <c r="AFT26" s="248"/>
      <c r="AFU26" s="248"/>
      <c r="AFV26" s="248"/>
      <c r="AFW26" s="248"/>
      <c r="AFX26" s="248"/>
      <c r="AFY26" s="248"/>
      <c r="AFZ26" s="248"/>
      <c r="AGA26" s="248"/>
      <c r="AGB26" s="248"/>
      <c r="AGC26" s="248"/>
      <c r="AGD26" s="248"/>
      <c r="AGE26" s="248"/>
      <c r="AGF26" s="248"/>
      <c r="AGG26" s="248"/>
      <c r="AGH26" s="248"/>
      <c r="AGI26" s="248"/>
      <c r="AGJ26" s="248"/>
      <c r="AGK26" s="248"/>
      <c r="AGL26" s="248"/>
      <c r="AGM26" s="248"/>
      <c r="AGN26" s="248"/>
      <c r="AGO26" s="248"/>
      <c r="AGP26" s="248"/>
      <c r="AGQ26" s="248"/>
      <c r="AGR26" s="248"/>
      <c r="AGS26" s="248"/>
      <c r="AGT26" s="248"/>
      <c r="AGU26" s="248"/>
      <c r="AGV26" s="248"/>
      <c r="AGW26" s="248"/>
      <c r="AGX26" s="248"/>
      <c r="AGY26" s="248"/>
      <c r="AGZ26" s="248"/>
      <c r="AHA26" s="248"/>
      <c r="AHB26" s="248"/>
      <c r="AHC26" s="248"/>
      <c r="AHD26" s="248"/>
      <c r="AHE26" s="248"/>
      <c r="AHF26" s="248"/>
      <c r="AHG26" s="248"/>
      <c r="AHH26" s="248"/>
      <c r="AHI26" s="248"/>
      <c r="AHJ26" s="248"/>
      <c r="AHK26" s="248"/>
      <c r="AHL26" s="248"/>
      <c r="AHM26" s="248"/>
      <c r="AHN26" s="248"/>
      <c r="AHO26" s="248"/>
      <c r="AHP26" s="248"/>
      <c r="AHQ26" s="248"/>
      <c r="AHR26" s="248"/>
      <c r="AHS26" s="248"/>
      <c r="AHT26" s="248"/>
      <c r="AHU26" s="248"/>
      <c r="AHV26" s="248"/>
      <c r="AHW26" s="248"/>
      <c r="AHX26" s="248"/>
      <c r="AHY26" s="248"/>
      <c r="AHZ26" s="248"/>
      <c r="AIA26" s="248"/>
      <c r="AIB26" s="248"/>
      <c r="AIC26" s="248"/>
      <c r="AID26" s="248"/>
      <c r="AIE26" s="248"/>
      <c r="AIF26" s="248"/>
      <c r="AIG26" s="248"/>
      <c r="AIH26" s="248"/>
      <c r="AII26" s="248"/>
      <c r="AIJ26" s="248"/>
      <c r="AIK26" s="248"/>
      <c r="AIL26" s="248"/>
      <c r="AIM26" s="248"/>
      <c r="AIN26" s="248"/>
      <c r="AIO26" s="248"/>
      <c r="AIP26" s="248"/>
      <c r="AIQ26" s="248"/>
      <c r="AIR26" s="248"/>
      <c r="AIS26" s="248"/>
      <c r="AIT26" s="248"/>
      <c r="AIU26" s="248"/>
      <c r="AIV26" s="248"/>
      <c r="AIW26" s="248"/>
      <c r="AIX26" s="248"/>
      <c r="AIY26" s="248"/>
      <c r="AIZ26" s="248"/>
      <c r="AJA26" s="248"/>
      <c r="AJB26" s="248"/>
      <c r="AJC26" s="248"/>
      <c r="AJD26" s="248"/>
      <c r="AJE26" s="248"/>
      <c r="AJF26" s="248"/>
      <c r="AJG26" s="248"/>
      <c r="AJH26" s="248"/>
      <c r="AJI26" s="248"/>
      <c r="AJJ26" s="248"/>
      <c r="AJK26" s="248"/>
      <c r="AJL26" s="248"/>
      <c r="AJM26" s="248"/>
      <c r="AJN26" s="248"/>
      <c r="AJO26" s="248"/>
      <c r="AJP26" s="248"/>
      <c r="AJQ26" s="248"/>
      <c r="AJR26" s="248"/>
      <c r="AJS26" s="248"/>
      <c r="AJT26" s="248"/>
      <c r="AJU26" s="248"/>
      <c r="AJV26" s="248"/>
      <c r="AJW26" s="248"/>
      <c r="AJX26" s="248"/>
      <c r="AJY26" s="248"/>
      <c r="AJZ26" s="248"/>
      <c r="AKA26" s="248"/>
      <c r="AKB26" s="248"/>
      <c r="AKC26" s="248"/>
      <c r="AKD26" s="248"/>
      <c r="AKE26" s="248"/>
      <c r="AKF26" s="248"/>
      <c r="AKG26" s="248"/>
      <c r="AKH26" s="248"/>
      <c r="AKI26" s="248"/>
      <c r="AKJ26" s="248"/>
      <c r="AKK26" s="248"/>
      <c r="AKL26" s="248"/>
      <c r="AKM26" s="248"/>
      <c r="AKN26" s="248"/>
      <c r="AKO26" s="248"/>
      <c r="AKP26" s="248"/>
      <c r="AKQ26" s="248"/>
      <c r="AKR26" s="248"/>
      <c r="AKS26" s="248"/>
      <c r="AKT26" s="248"/>
      <c r="AKU26" s="248"/>
      <c r="AKV26" s="248"/>
      <c r="AKW26" s="248"/>
      <c r="AKX26" s="248"/>
      <c r="AKY26" s="248"/>
      <c r="AKZ26" s="248"/>
      <c r="ALA26" s="248"/>
      <c r="ALB26" s="248"/>
      <c r="ALC26" s="248"/>
      <c r="ALD26" s="248"/>
      <c r="ALE26" s="248"/>
      <c r="ALF26" s="248"/>
      <c r="ALG26" s="248"/>
      <c r="ALH26" s="248"/>
      <c r="ALI26" s="248"/>
      <c r="ALJ26" s="248"/>
      <c r="ALK26" s="248"/>
      <c r="ALL26" s="248"/>
      <c r="ALM26" s="248"/>
      <c r="ALN26" s="248"/>
      <c r="ALO26" s="248"/>
      <c r="ALP26" s="248"/>
      <c r="ALQ26" s="248"/>
      <c r="ALR26" s="248"/>
      <c r="ALS26" s="248"/>
      <c r="ALT26" s="248"/>
      <c r="ALU26" s="248"/>
      <c r="ALV26" s="248"/>
      <c r="ALW26" s="248"/>
      <c r="ALX26" s="248"/>
      <c r="ALY26" s="248"/>
      <c r="ALZ26" s="248"/>
      <c r="AMA26" s="248"/>
      <c r="AMB26" s="248"/>
      <c r="AMC26" s="248"/>
      <c r="AMD26" s="248"/>
      <c r="AME26" s="248"/>
      <c r="AMF26" s="248"/>
      <c r="AMG26" s="248"/>
      <c r="AMH26" s="248"/>
      <c r="AMI26" s="248"/>
      <c r="AMJ26" s="248"/>
      <c r="AMK26" s="248"/>
      <c r="AML26" s="248"/>
      <c r="AMM26" s="248"/>
      <c r="AMN26" s="248"/>
      <c r="AMO26" s="248"/>
      <c r="AMP26" s="248"/>
      <c r="AMQ26" s="248"/>
      <c r="AMR26" s="248"/>
      <c r="AMS26" s="248"/>
      <c r="AMT26" s="248"/>
      <c r="AMU26" s="248"/>
      <c r="AMV26" s="248"/>
      <c r="AMW26" s="248"/>
      <c r="AMX26" s="248"/>
      <c r="AMY26" s="248"/>
      <c r="AMZ26" s="248"/>
      <c r="ANA26" s="248"/>
      <c r="ANB26" s="248"/>
      <c r="ANC26" s="248"/>
      <c r="AND26" s="248"/>
      <c r="ANE26" s="248"/>
      <c r="ANF26" s="248"/>
      <c r="ANG26" s="248"/>
      <c r="ANH26" s="248"/>
      <c r="ANI26" s="248"/>
      <c r="ANJ26" s="248"/>
      <c r="ANK26" s="248"/>
      <c r="ANL26" s="248"/>
      <c r="ANM26" s="248"/>
      <c r="ANN26" s="248"/>
      <c r="ANO26" s="248"/>
      <c r="ANP26" s="248"/>
      <c r="ANQ26" s="248"/>
      <c r="ANR26" s="248"/>
      <c r="ANS26" s="248"/>
      <c r="ANT26" s="248"/>
      <c r="ANU26" s="248"/>
      <c r="ANV26" s="248"/>
      <c r="ANW26" s="248"/>
      <c r="ANX26" s="248"/>
      <c r="ANY26" s="248"/>
      <c r="ANZ26" s="248"/>
      <c r="AOA26" s="248"/>
      <c r="AOB26" s="248"/>
      <c r="AOC26" s="248"/>
      <c r="AOD26" s="248"/>
      <c r="AOE26" s="248"/>
      <c r="AOF26" s="248"/>
      <c r="AOG26" s="248"/>
      <c r="AOH26" s="248"/>
      <c r="AOI26" s="248"/>
      <c r="AOJ26" s="248"/>
      <c r="AOK26" s="248"/>
      <c r="AOL26" s="248"/>
      <c r="AOM26" s="248"/>
      <c r="AON26" s="248"/>
      <c r="AOO26" s="248"/>
      <c r="AOP26" s="248"/>
      <c r="AOQ26" s="248"/>
      <c r="AOR26" s="248"/>
      <c r="AOS26" s="248"/>
      <c r="AOT26" s="248"/>
      <c r="AOU26" s="248"/>
      <c r="AOV26" s="248"/>
      <c r="AOW26" s="248"/>
      <c r="AOX26" s="248"/>
      <c r="AOY26" s="248"/>
      <c r="AOZ26" s="248"/>
      <c r="APA26" s="248"/>
      <c r="APB26" s="248"/>
      <c r="APC26" s="248"/>
      <c r="APD26" s="248"/>
      <c r="APE26" s="248"/>
      <c r="APF26" s="248"/>
      <c r="APG26" s="248"/>
      <c r="APH26" s="248"/>
      <c r="API26" s="248"/>
      <c r="APJ26" s="248"/>
      <c r="APK26" s="248"/>
      <c r="APL26" s="248"/>
      <c r="APM26" s="248"/>
      <c r="APN26" s="248"/>
      <c r="APO26" s="248"/>
      <c r="APP26" s="248"/>
      <c r="APQ26" s="248"/>
      <c r="APR26" s="248"/>
      <c r="APS26" s="248"/>
      <c r="APT26" s="248"/>
      <c r="APU26" s="248"/>
      <c r="APV26" s="248"/>
      <c r="APW26" s="248"/>
      <c r="APX26" s="248"/>
      <c r="APY26" s="248"/>
      <c r="APZ26" s="248"/>
      <c r="AQA26" s="248"/>
      <c r="AQB26" s="248"/>
      <c r="AQC26" s="248"/>
      <c r="AQD26" s="248"/>
      <c r="AQE26" s="248"/>
      <c r="AQF26" s="248"/>
      <c r="AQG26" s="248"/>
      <c r="AQH26" s="248"/>
      <c r="AQI26" s="248"/>
      <c r="AQJ26" s="248"/>
      <c r="AQK26" s="248"/>
      <c r="AQL26" s="248"/>
      <c r="AQM26" s="248"/>
      <c r="AQN26" s="248"/>
      <c r="AQO26" s="248"/>
      <c r="AQP26" s="248"/>
      <c r="AQQ26" s="248"/>
      <c r="AQR26" s="248"/>
      <c r="AQS26" s="248"/>
      <c r="AQT26" s="248"/>
      <c r="AQU26" s="248"/>
      <c r="AQV26" s="248"/>
      <c r="AQW26" s="248"/>
      <c r="AQX26" s="248"/>
      <c r="AQY26" s="248"/>
      <c r="AQZ26" s="248"/>
      <c r="ARA26" s="248"/>
      <c r="ARB26" s="248"/>
      <c r="ARC26" s="248"/>
      <c r="ARD26" s="248"/>
      <c r="ARE26" s="248"/>
      <c r="ARF26" s="248"/>
      <c r="ARG26" s="248"/>
      <c r="ARH26" s="248"/>
      <c r="ARI26" s="248"/>
      <c r="ARJ26" s="248"/>
      <c r="ARK26" s="248"/>
      <c r="ARL26" s="248"/>
      <c r="ARM26" s="248"/>
      <c r="ARN26" s="248"/>
      <c r="ARO26" s="248"/>
      <c r="ARP26" s="248"/>
      <c r="ARQ26" s="248"/>
      <c r="ARR26" s="248"/>
      <c r="ARS26" s="248"/>
      <c r="ART26" s="248"/>
      <c r="ARU26" s="248"/>
      <c r="ARV26" s="248"/>
      <c r="ARW26" s="248"/>
      <c r="ARX26" s="248"/>
      <c r="ARY26" s="248"/>
      <c r="ARZ26" s="248"/>
      <c r="ASA26" s="248"/>
      <c r="ASB26" s="248"/>
      <c r="ASC26" s="248"/>
      <c r="ASD26" s="248"/>
      <c r="ASE26" s="248"/>
      <c r="ASF26" s="248"/>
      <c r="ASG26" s="248"/>
      <c r="ASH26" s="248"/>
      <c r="ASI26" s="248"/>
      <c r="ASJ26" s="248"/>
      <c r="ASK26" s="248"/>
      <c r="ASL26" s="248"/>
      <c r="ASM26" s="248"/>
      <c r="ASN26" s="248"/>
      <c r="ASO26" s="248"/>
      <c r="ASP26" s="248"/>
      <c r="ASQ26" s="248"/>
      <c r="ASR26" s="248"/>
      <c r="ASS26" s="248"/>
      <c r="AST26" s="248"/>
      <c r="ASU26" s="248"/>
      <c r="ASV26" s="248"/>
      <c r="ASW26" s="248"/>
      <c r="ASX26" s="248"/>
      <c r="ASY26" s="248"/>
      <c r="ASZ26" s="248"/>
      <c r="ATA26" s="248"/>
      <c r="ATB26" s="248"/>
      <c r="ATC26" s="248"/>
      <c r="ATD26" s="248"/>
      <c r="ATE26" s="248"/>
      <c r="ATF26" s="248"/>
      <c r="ATG26" s="248"/>
      <c r="ATH26" s="248"/>
      <c r="ATI26" s="248"/>
      <c r="ATJ26" s="248"/>
      <c r="ATK26" s="248"/>
      <c r="ATL26" s="248"/>
      <c r="ATM26" s="248"/>
      <c r="ATN26" s="248"/>
      <c r="ATO26" s="248"/>
      <c r="ATP26" s="248"/>
      <c r="ATQ26" s="248"/>
      <c r="ATR26" s="248"/>
      <c r="ATS26" s="248"/>
      <c r="ATT26" s="248"/>
      <c r="ATU26" s="248"/>
      <c r="ATV26" s="248"/>
      <c r="ATW26" s="248"/>
      <c r="ATX26" s="248"/>
      <c r="ATY26" s="248"/>
      <c r="ATZ26" s="248"/>
      <c r="AUA26" s="248"/>
      <c r="AUB26" s="248"/>
      <c r="AUC26" s="248"/>
      <c r="AUD26" s="248"/>
      <c r="AUE26" s="248"/>
      <c r="AUF26" s="248"/>
      <c r="AUG26" s="248"/>
      <c r="AUH26" s="248"/>
      <c r="AUI26" s="248"/>
      <c r="AUJ26" s="248"/>
      <c r="AUK26" s="248"/>
      <c r="AUL26" s="248"/>
      <c r="AUM26" s="248"/>
      <c r="AUN26" s="248"/>
      <c r="AUO26" s="248"/>
      <c r="AUP26" s="248"/>
      <c r="AUQ26" s="248"/>
      <c r="AUR26" s="248"/>
      <c r="AUS26" s="248"/>
      <c r="AUT26" s="248"/>
      <c r="AUU26" s="248"/>
      <c r="AUV26" s="248"/>
      <c r="AUW26" s="248"/>
      <c r="AUX26" s="248"/>
      <c r="AUY26" s="248"/>
      <c r="AUZ26" s="248"/>
      <c r="AVA26" s="248"/>
      <c r="AVB26" s="248"/>
      <c r="AVC26" s="248"/>
      <c r="AVD26" s="248"/>
      <c r="AVE26" s="248"/>
      <c r="AVF26" s="248"/>
      <c r="AVG26" s="248"/>
      <c r="AVH26" s="248"/>
      <c r="AVI26" s="248"/>
      <c r="AVJ26" s="248"/>
      <c r="AVK26" s="248"/>
      <c r="AVL26" s="248"/>
      <c r="AVM26" s="248"/>
      <c r="AVN26" s="248"/>
      <c r="AVO26" s="248"/>
      <c r="AVP26" s="248"/>
      <c r="AVQ26" s="248"/>
      <c r="AVR26" s="248"/>
      <c r="AVS26" s="248"/>
      <c r="AVT26" s="248"/>
      <c r="AVU26" s="248"/>
      <c r="AVV26" s="248"/>
      <c r="AVW26" s="248"/>
      <c r="AVX26" s="248"/>
      <c r="AVY26" s="248"/>
      <c r="AVZ26" s="248"/>
      <c r="AWA26" s="248"/>
      <c r="AWB26" s="248"/>
      <c r="AWC26" s="248"/>
      <c r="AWD26" s="248"/>
      <c r="AWE26" s="248"/>
      <c r="AWF26" s="248"/>
      <c r="AWG26" s="248"/>
      <c r="AWH26" s="248"/>
      <c r="AWI26" s="248"/>
      <c r="AWJ26" s="248"/>
      <c r="AWK26" s="248"/>
      <c r="AWL26" s="248"/>
      <c r="AWM26" s="248"/>
      <c r="AWN26" s="248"/>
      <c r="AWO26" s="248"/>
      <c r="AWP26" s="248"/>
      <c r="AWQ26" s="248"/>
      <c r="AWR26" s="248"/>
      <c r="AWS26" s="248"/>
      <c r="AWT26" s="248"/>
      <c r="AWU26" s="248"/>
      <c r="AWV26" s="248"/>
      <c r="AWW26" s="248"/>
      <c r="AWX26" s="248"/>
      <c r="AWY26" s="248"/>
      <c r="AWZ26" s="248"/>
      <c r="AXA26" s="248"/>
      <c r="AXB26" s="248"/>
      <c r="AXC26" s="248"/>
      <c r="AXD26" s="248"/>
      <c r="AXE26" s="248"/>
      <c r="AXF26" s="248"/>
      <c r="AXG26" s="248"/>
      <c r="AXH26" s="248"/>
      <c r="AXI26" s="248"/>
      <c r="AXJ26" s="248"/>
      <c r="AXK26" s="248"/>
      <c r="AXL26" s="248"/>
      <c r="AXM26" s="248"/>
      <c r="AXN26" s="248"/>
      <c r="AXO26" s="248"/>
      <c r="AXP26" s="248"/>
      <c r="AXQ26" s="248"/>
      <c r="AXR26" s="248"/>
      <c r="AXS26" s="248"/>
      <c r="AXT26" s="248"/>
      <c r="AXU26" s="248"/>
      <c r="AXV26" s="248"/>
      <c r="AXW26" s="248"/>
      <c r="AXX26" s="248"/>
      <c r="AXY26" s="248"/>
      <c r="AXZ26" s="248"/>
      <c r="AYA26" s="248"/>
      <c r="AYB26" s="248"/>
      <c r="AYC26" s="248"/>
      <c r="AYD26" s="248"/>
      <c r="AYE26" s="248"/>
      <c r="AYF26" s="248"/>
      <c r="AYG26" s="248"/>
      <c r="AYH26" s="248"/>
      <c r="AYI26" s="248"/>
      <c r="AYJ26" s="248"/>
      <c r="AYK26" s="248"/>
      <c r="AYL26" s="248"/>
      <c r="AYM26" s="248"/>
      <c r="AYN26" s="248"/>
      <c r="AYO26" s="248"/>
      <c r="AYP26" s="248"/>
      <c r="AYQ26" s="248"/>
      <c r="AYR26" s="248"/>
      <c r="AYS26" s="248"/>
      <c r="AYT26" s="248"/>
      <c r="AYU26" s="248"/>
      <c r="AYV26" s="248"/>
      <c r="AYW26" s="248"/>
      <c r="AYX26" s="248"/>
      <c r="AYY26" s="248"/>
      <c r="AYZ26" s="248"/>
      <c r="AZA26" s="248"/>
      <c r="AZB26" s="248"/>
      <c r="AZC26" s="248"/>
      <c r="AZD26" s="248"/>
      <c r="AZE26" s="248"/>
      <c r="AZF26" s="248"/>
      <c r="AZG26" s="248"/>
      <c r="AZH26" s="248"/>
      <c r="AZI26" s="248"/>
      <c r="AZJ26" s="248"/>
      <c r="AZK26" s="248"/>
      <c r="AZL26" s="248"/>
      <c r="AZM26" s="248"/>
      <c r="AZN26" s="248"/>
      <c r="AZO26" s="248"/>
      <c r="AZP26" s="248"/>
      <c r="AZQ26" s="248"/>
      <c r="AZR26" s="248"/>
      <c r="AZS26" s="248"/>
      <c r="AZT26" s="248"/>
      <c r="AZU26" s="248"/>
      <c r="AZV26" s="248"/>
      <c r="AZW26" s="248"/>
      <c r="AZX26" s="248"/>
      <c r="AZY26" s="248"/>
      <c r="AZZ26" s="248"/>
      <c r="BAA26" s="248"/>
      <c r="BAB26" s="248"/>
      <c r="BAC26" s="248"/>
      <c r="BAD26" s="248"/>
      <c r="BAE26" s="248"/>
      <c r="BAF26" s="248"/>
      <c r="BAG26" s="248"/>
      <c r="BAH26" s="248"/>
      <c r="BAI26" s="248"/>
      <c r="BAJ26" s="248"/>
      <c r="BAK26" s="248"/>
      <c r="BAL26" s="248"/>
      <c r="BAM26" s="248"/>
      <c r="BAN26" s="248"/>
      <c r="BAO26" s="248"/>
      <c r="BAP26" s="248"/>
      <c r="BAQ26" s="248"/>
      <c r="BAR26" s="248"/>
      <c r="BAS26" s="248"/>
      <c r="BAT26" s="248"/>
      <c r="BAU26" s="248"/>
      <c r="BAV26" s="248"/>
      <c r="BAW26" s="248"/>
      <c r="BAX26" s="248"/>
      <c r="BAY26" s="248"/>
      <c r="BAZ26" s="248"/>
      <c r="BBA26" s="248"/>
      <c r="BBB26" s="248"/>
      <c r="BBC26" s="248"/>
      <c r="BBD26" s="248"/>
      <c r="BBE26" s="248"/>
      <c r="BBF26" s="248"/>
      <c r="BBG26" s="248"/>
      <c r="BBH26" s="248"/>
      <c r="BBI26" s="248"/>
      <c r="BBJ26" s="248"/>
      <c r="BBK26" s="248"/>
      <c r="BBL26" s="248"/>
      <c r="BBM26" s="248"/>
      <c r="BBN26" s="248"/>
      <c r="BBO26" s="248"/>
      <c r="BBP26" s="248"/>
      <c r="BBQ26" s="248"/>
      <c r="BBR26" s="248"/>
      <c r="BBS26" s="248"/>
      <c r="BBT26" s="248"/>
      <c r="BBU26" s="248"/>
      <c r="BBV26" s="248"/>
      <c r="BBW26" s="248"/>
      <c r="BBX26" s="248"/>
      <c r="BBY26" s="248"/>
      <c r="BBZ26" s="248"/>
      <c r="BCA26" s="248"/>
      <c r="BCB26" s="248"/>
      <c r="BCC26" s="248"/>
      <c r="BCD26" s="248"/>
      <c r="BCE26" s="248"/>
      <c r="BCF26" s="248"/>
      <c r="BCG26" s="248"/>
      <c r="BCH26" s="248"/>
      <c r="BCI26" s="248"/>
      <c r="BCJ26" s="248"/>
      <c r="BCK26" s="248"/>
      <c r="BCL26" s="248"/>
      <c r="BCM26" s="248"/>
      <c r="BCN26" s="248"/>
      <c r="BCO26" s="248"/>
      <c r="BCP26" s="248"/>
      <c r="BCQ26" s="248"/>
      <c r="BCR26" s="248"/>
      <c r="BCS26" s="248"/>
      <c r="BCT26" s="248"/>
      <c r="BCU26" s="248"/>
      <c r="BCV26" s="248"/>
      <c r="BCW26" s="248"/>
      <c r="BCX26" s="248"/>
      <c r="BCY26" s="248"/>
      <c r="BCZ26" s="248"/>
      <c r="BDA26" s="248"/>
      <c r="BDB26" s="248"/>
      <c r="BDC26" s="248"/>
      <c r="BDD26" s="248"/>
      <c r="BDE26" s="248"/>
      <c r="BDF26" s="248"/>
      <c r="BDG26" s="248"/>
      <c r="BDH26" s="248"/>
      <c r="BDI26" s="248"/>
      <c r="BDJ26" s="248"/>
      <c r="BDK26" s="248"/>
      <c r="BDL26" s="248"/>
      <c r="BDM26" s="248"/>
      <c r="BDN26" s="248"/>
      <c r="BDO26" s="248"/>
      <c r="BDP26" s="248"/>
      <c r="BDQ26" s="248"/>
      <c r="BDR26" s="248"/>
      <c r="BDS26" s="248"/>
      <c r="BDT26" s="248"/>
      <c r="BDU26" s="248"/>
      <c r="BDV26" s="248"/>
      <c r="BDW26" s="248"/>
      <c r="BDX26" s="248"/>
      <c r="BDY26" s="248"/>
      <c r="BDZ26" s="248"/>
      <c r="BEA26" s="248"/>
      <c r="BEB26" s="248"/>
      <c r="BEC26" s="248"/>
      <c r="BED26" s="248"/>
      <c r="BEE26" s="248"/>
      <c r="BEF26" s="248"/>
      <c r="BEG26" s="248"/>
      <c r="BEH26" s="248"/>
      <c r="BEI26" s="248"/>
      <c r="BEJ26" s="248"/>
      <c r="BEK26" s="248"/>
      <c r="BEL26" s="248"/>
      <c r="BEM26" s="248"/>
      <c r="BEN26" s="248"/>
      <c r="BEO26" s="248"/>
      <c r="BEP26" s="248"/>
      <c r="BEQ26" s="248"/>
      <c r="BER26" s="248"/>
      <c r="BES26" s="248"/>
      <c r="BET26" s="248"/>
      <c r="BEU26" s="248"/>
      <c r="BEV26" s="248"/>
      <c r="BEW26" s="248"/>
      <c r="BEX26" s="248"/>
      <c r="BEY26" s="248"/>
      <c r="BEZ26" s="248"/>
      <c r="BFA26" s="248"/>
      <c r="BFB26" s="248"/>
      <c r="BFC26" s="248"/>
      <c r="BFD26" s="248"/>
      <c r="BFE26" s="248"/>
      <c r="BFF26" s="248"/>
      <c r="BFG26" s="248"/>
      <c r="BFH26" s="248"/>
      <c r="BFI26" s="248"/>
      <c r="BFJ26" s="248"/>
      <c r="BFK26" s="248"/>
      <c r="BFL26" s="248"/>
      <c r="BFM26" s="248"/>
      <c r="BFN26" s="248"/>
      <c r="BFO26" s="248"/>
      <c r="BFP26" s="248"/>
      <c r="BFQ26" s="248"/>
      <c r="BFR26" s="248"/>
      <c r="BFS26" s="248"/>
      <c r="BFT26" s="248"/>
      <c r="BFU26" s="248"/>
      <c r="BFV26" s="248"/>
      <c r="BFW26" s="248"/>
      <c r="BFX26" s="248"/>
      <c r="BFY26" s="248"/>
      <c r="BFZ26" s="248"/>
      <c r="BGA26" s="248"/>
      <c r="BGB26" s="248"/>
      <c r="BGC26" s="248"/>
      <c r="BGD26" s="248"/>
      <c r="BGE26" s="248"/>
      <c r="BGF26" s="248"/>
      <c r="BGG26" s="248"/>
      <c r="BGH26" s="248"/>
      <c r="BGI26" s="248"/>
      <c r="BGJ26" s="248"/>
      <c r="BGK26" s="248"/>
      <c r="BGL26" s="248"/>
      <c r="BGM26" s="248"/>
      <c r="BGN26" s="248"/>
      <c r="BGO26" s="248"/>
      <c r="BGP26" s="248"/>
      <c r="BGQ26" s="248"/>
      <c r="BGR26" s="248"/>
      <c r="BGS26" s="248"/>
      <c r="BGT26" s="248"/>
      <c r="BGU26" s="248"/>
      <c r="BGV26" s="248"/>
      <c r="BGW26" s="248"/>
      <c r="BGX26" s="248"/>
      <c r="BGY26" s="248"/>
      <c r="BGZ26" s="248"/>
      <c r="BHA26" s="248"/>
      <c r="BHB26" s="248"/>
      <c r="BHC26" s="248"/>
      <c r="BHD26" s="248"/>
      <c r="BHE26" s="248"/>
      <c r="BHF26" s="248"/>
      <c r="BHG26" s="248"/>
      <c r="BHH26" s="248"/>
      <c r="BHI26" s="248"/>
      <c r="BHJ26" s="248"/>
      <c r="BHK26" s="248"/>
      <c r="BHL26" s="248"/>
      <c r="BHM26" s="248"/>
      <c r="BHN26" s="248"/>
      <c r="BHO26" s="248"/>
      <c r="BHP26" s="248"/>
      <c r="BHQ26" s="248"/>
      <c r="BHR26" s="248"/>
      <c r="BHS26" s="248"/>
      <c r="BHT26" s="248"/>
      <c r="BHU26" s="248"/>
      <c r="BHV26" s="248"/>
      <c r="BHW26" s="248"/>
      <c r="BHX26" s="248"/>
      <c r="BHY26" s="248"/>
      <c r="BHZ26" s="248"/>
      <c r="BIA26" s="248"/>
      <c r="BIB26" s="248"/>
      <c r="BIC26" s="248"/>
      <c r="BID26" s="248"/>
      <c r="BIE26" s="248"/>
      <c r="BIF26" s="248"/>
      <c r="BIG26" s="248"/>
      <c r="BIH26" s="248"/>
      <c r="BII26" s="248"/>
      <c r="BIJ26" s="248"/>
      <c r="BIK26" s="248"/>
      <c r="BIL26" s="248"/>
      <c r="BIM26" s="248"/>
      <c r="BIN26" s="248"/>
      <c r="BIO26" s="248"/>
      <c r="BIP26" s="248"/>
      <c r="BIQ26" s="248"/>
      <c r="BIR26" s="248"/>
      <c r="BIS26" s="248"/>
      <c r="BIT26" s="248"/>
      <c r="BIU26" s="248"/>
      <c r="BIV26" s="248"/>
      <c r="BIW26" s="248"/>
      <c r="BIX26" s="248"/>
      <c r="BIY26" s="248"/>
      <c r="BIZ26" s="248"/>
      <c r="BJA26" s="248"/>
      <c r="BJB26" s="248"/>
      <c r="BJC26" s="248"/>
      <c r="BJD26" s="248"/>
      <c r="BJE26" s="248"/>
      <c r="BJF26" s="248"/>
      <c r="BJG26" s="248"/>
      <c r="BJH26" s="248"/>
      <c r="BJI26" s="248"/>
      <c r="BJJ26" s="248"/>
      <c r="BJK26" s="248"/>
      <c r="BJL26" s="248"/>
      <c r="BJM26" s="248"/>
      <c r="BJN26" s="248"/>
      <c r="BJO26" s="248"/>
      <c r="BJP26" s="248"/>
      <c r="BJQ26" s="248"/>
      <c r="BJR26" s="248"/>
      <c r="BJS26" s="248"/>
      <c r="BJT26" s="248"/>
      <c r="BJU26" s="248"/>
      <c r="BJV26" s="248"/>
      <c r="BJW26" s="248"/>
      <c r="BJX26" s="248"/>
      <c r="BJY26" s="248"/>
      <c r="BJZ26" s="248"/>
      <c r="BKA26" s="248"/>
      <c r="BKB26" s="248"/>
      <c r="BKC26" s="248"/>
      <c r="BKD26" s="248"/>
      <c r="BKE26" s="248"/>
      <c r="BKF26" s="248"/>
      <c r="BKG26" s="248"/>
      <c r="BKH26" s="248"/>
      <c r="BKI26" s="248"/>
      <c r="BKJ26" s="248"/>
      <c r="BKK26" s="248"/>
      <c r="BKL26" s="248"/>
      <c r="BKM26" s="248"/>
      <c r="BKN26" s="248"/>
      <c r="BKO26" s="248"/>
      <c r="BKP26" s="248"/>
      <c r="BKQ26" s="248"/>
      <c r="BKR26" s="248"/>
      <c r="BKS26" s="248"/>
      <c r="BKT26" s="248"/>
      <c r="BKU26" s="248"/>
      <c r="BKV26" s="248"/>
      <c r="BKW26" s="248"/>
      <c r="BKX26" s="248"/>
      <c r="BKY26" s="248"/>
      <c r="BKZ26" s="248"/>
      <c r="BLA26" s="248"/>
      <c r="BLB26" s="248"/>
      <c r="BLC26" s="248"/>
      <c r="BLD26" s="248"/>
      <c r="BLE26" s="248"/>
      <c r="BLF26" s="248"/>
      <c r="BLG26" s="248"/>
      <c r="BLH26" s="248"/>
      <c r="BLI26" s="248"/>
      <c r="BLJ26" s="248"/>
      <c r="BLK26" s="248"/>
      <c r="BLL26" s="248"/>
      <c r="BLM26" s="248"/>
      <c r="BLN26" s="248"/>
      <c r="BLO26" s="248"/>
      <c r="BLP26" s="248"/>
      <c r="BLQ26" s="248"/>
      <c r="BLR26" s="248"/>
      <c r="BLS26" s="248"/>
      <c r="BLT26" s="248"/>
      <c r="BLU26" s="248"/>
      <c r="BLV26" s="248"/>
      <c r="BLW26" s="248"/>
      <c r="BLX26" s="248"/>
      <c r="BLY26" s="248"/>
      <c r="BLZ26" s="248"/>
      <c r="BMA26" s="248"/>
      <c r="BMB26" s="248"/>
      <c r="BMC26" s="248"/>
      <c r="BMD26" s="248"/>
      <c r="BME26" s="248"/>
      <c r="BMF26" s="248"/>
      <c r="BMG26" s="248"/>
      <c r="BMH26" s="248"/>
      <c r="BMI26" s="248"/>
      <c r="BMJ26" s="248"/>
      <c r="BMK26" s="248"/>
      <c r="BML26" s="248"/>
      <c r="BMM26" s="248"/>
      <c r="BMN26" s="248"/>
      <c r="BMO26" s="248"/>
      <c r="BMP26" s="248"/>
      <c r="BMQ26" s="248"/>
      <c r="BMR26" s="248"/>
      <c r="BMS26" s="248"/>
      <c r="BMT26" s="248"/>
      <c r="BMU26" s="248"/>
      <c r="BMV26" s="248"/>
      <c r="BMW26" s="248"/>
      <c r="BMX26" s="248"/>
      <c r="BMY26" s="248"/>
      <c r="BMZ26" s="248"/>
      <c r="BNA26" s="248"/>
      <c r="BNB26" s="248"/>
      <c r="BNC26" s="248"/>
      <c r="BND26" s="248"/>
      <c r="BNE26" s="248"/>
      <c r="BNF26" s="248"/>
      <c r="BNG26" s="248"/>
      <c r="BNH26" s="248"/>
      <c r="BNI26" s="248"/>
      <c r="BNJ26" s="248"/>
      <c r="BNK26" s="248"/>
      <c r="BNL26" s="248"/>
      <c r="BNM26" s="248"/>
      <c r="BNN26" s="248"/>
      <c r="BNO26" s="248"/>
      <c r="BNP26" s="248"/>
      <c r="BNQ26" s="248"/>
      <c r="BNR26" s="248"/>
      <c r="BNS26" s="248"/>
      <c r="BNT26" s="248"/>
      <c r="BNU26" s="248"/>
      <c r="BNV26" s="248"/>
      <c r="BNW26" s="248"/>
      <c r="BNX26" s="248"/>
      <c r="BNY26" s="248"/>
      <c r="BNZ26" s="248"/>
      <c r="BOA26" s="248"/>
      <c r="BOB26" s="248"/>
      <c r="BOC26" s="248"/>
      <c r="BOD26" s="248"/>
      <c r="BOE26" s="248"/>
      <c r="BOF26" s="248"/>
      <c r="BOG26" s="248"/>
      <c r="BOH26" s="248"/>
      <c r="BOI26" s="248"/>
      <c r="BOJ26" s="248"/>
      <c r="BOK26" s="248"/>
      <c r="BOL26" s="248"/>
      <c r="BOM26" s="248"/>
      <c r="BON26" s="248"/>
      <c r="BOO26" s="248"/>
      <c r="BOP26" s="248"/>
      <c r="BOQ26" s="248"/>
      <c r="BOR26" s="248"/>
      <c r="BOS26" s="248"/>
      <c r="BOT26" s="248"/>
      <c r="BOU26" s="248"/>
      <c r="BOV26" s="248"/>
      <c r="BOW26" s="248"/>
      <c r="BOX26" s="248"/>
      <c r="BOY26" s="248"/>
      <c r="BOZ26" s="248"/>
      <c r="BPA26" s="248"/>
      <c r="BPB26" s="248"/>
      <c r="BPC26" s="248"/>
      <c r="BPD26" s="248"/>
      <c r="BPE26" s="248"/>
      <c r="BPF26" s="248"/>
      <c r="BPG26" s="248"/>
      <c r="BPH26" s="248"/>
      <c r="BPI26" s="248"/>
      <c r="BPJ26" s="248"/>
      <c r="BPK26" s="248"/>
      <c r="BPL26" s="248"/>
      <c r="BPM26" s="248"/>
      <c r="BPN26" s="248"/>
      <c r="BPO26" s="248"/>
      <c r="BPP26" s="248"/>
      <c r="BPQ26" s="248"/>
      <c r="BPR26" s="248"/>
      <c r="BPS26" s="248"/>
      <c r="BPT26" s="248"/>
      <c r="BPU26" s="248"/>
      <c r="BPV26" s="248"/>
      <c r="BPW26" s="248"/>
      <c r="BPX26" s="248"/>
      <c r="BPY26" s="248"/>
      <c r="BPZ26" s="248"/>
      <c r="BQA26" s="248"/>
      <c r="BQB26" s="248"/>
      <c r="BQC26" s="248"/>
      <c r="BQD26" s="248"/>
      <c r="BQE26" s="248"/>
      <c r="BQF26" s="248"/>
      <c r="BQG26" s="248"/>
      <c r="BQH26" s="248"/>
      <c r="BQI26" s="248"/>
      <c r="BQJ26" s="248"/>
      <c r="BQK26" s="248"/>
      <c r="BQL26" s="248"/>
      <c r="BQM26" s="248"/>
      <c r="BQN26" s="248"/>
      <c r="BQO26" s="248"/>
      <c r="BQP26" s="248"/>
      <c r="BQQ26" s="248"/>
      <c r="BQR26" s="248"/>
      <c r="BQS26" s="248"/>
      <c r="BQT26" s="248"/>
      <c r="BQU26" s="248"/>
      <c r="BQV26" s="248"/>
      <c r="BQW26" s="248"/>
      <c r="BQX26" s="248"/>
      <c r="BQY26" s="248"/>
      <c r="BQZ26" s="248"/>
      <c r="BRA26" s="248"/>
      <c r="BRB26" s="248"/>
      <c r="BRC26" s="248"/>
      <c r="BRD26" s="248"/>
      <c r="BRE26" s="248"/>
      <c r="BRF26" s="248"/>
      <c r="BRG26" s="248"/>
      <c r="BRH26" s="248"/>
      <c r="BRI26" s="248"/>
      <c r="BRJ26" s="248"/>
      <c r="BRK26" s="248"/>
      <c r="BRL26" s="248"/>
      <c r="BRM26" s="248"/>
      <c r="BRN26" s="248"/>
      <c r="BRO26" s="248"/>
      <c r="BRP26" s="248"/>
      <c r="BRQ26" s="248"/>
      <c r="BRR26" s="248"/>
      <c r="BRS26" s="248"/>
      <c r="BRT26" s="248"/>
      <c r="BRU26" s="248"/>
      <c r="BRV26" s="248"/>
      <c r="BRW26" s="248"/>
      <c r="BRX26" s="248"/>
      <c r="BRY26" s="248"/>
      <c r="BRZ26" s="248"/>
      <c r="BSA26" s="248"/>
      <c r="BSB26" s="248"/>
      <c r="BSC26" s="248"/>
      <c r="BSD26" s="248"/>
      <c r="BSE26" s="248"/>
      <c r="BSF26" s="248"/>
      <c r="BSG26" s="248"/>
      <c r="BSH26" s="248"/>
      <c r="BSI26" s="248"/>
      <c r="BSJ26" s="248"/>
      <c r="BSK26" s="248"/>
      <c r="BSL26" s="248"/>
      <c r="BSM26" s="248"/>
      <c r="BSN26" s="248"/>
      <c r="BSO26" s="248"/>
      <c r="BSP26" s="248"/>
      <c r="BSQ26" s="248"/>
      <c r="BSR26" s="248"/>
      <c r="BSS26" s="248"/>
      <c r="BST26" s="248"/>
      <c r="BSU26" s="248"/>
      <c r="BSV26" s="248"/>
      <c r="BSW26" s="248"/>
      <c r="BSX26" s="248"/>
      <c r="BSY26" s="248"/>
      <c r="BSZ26" s="248"/>
      <c r="BTA26" s="248"/>
      <c r="BTB26" s="248"/>
      <c r="BTC26" s="248"/>
      <c r="BTD26" s="248"/>
      <c r="BTE26" s="248"/>
      <c r="BTF26" s="248"/>
      <c r="BTG26" s="248"/>
      <c r="BTH26" s="248"/>
      <c r="BTI26" s="248"/>
      <c r="BTJ26" s="248"/>
      <c r="BTK26" s="248"/>
      <c r="BTL26" s="248"/>
      <c r="BTM26" s="248"/>
      <c r="BTN26" s="248"/>
      <c r="BTO26" s="248"/>
      <c r="BTP26" s="248"/>
      <c r="BTQ26" s="248"/>
      <c r="BTR26" s="248"/>
      <c r="BTS26" s="248"/>
      <c r="BTT26" s="248"/>
      <c r="BTU26" s="248"/>
      <c r="BTV26" s="248"/>
      <c r="BTW26" s="248"/>
      <c r="BTX26" s="248"/>
      <c r="BTY26" s="248"/>
      <c r="BTZ26" s="248"/>
      <c r="BUA26" s="248"/>
      <c r="BUB26" s="248"/>
      <c r="BUC26" s="248"/>
      <c r="BUD26" s="248"/>
      <c r="BUE26" s="248"/>
      <c r="BUF26" s="248"/>
      <c r="BUG26" s="248"/>
      <c r="BUH26" s="248"/>
      <c r="BUI26" s="248"/>
      <c r="BUJ26" s="248"/>
      <c r="BUK26" s="248"/>
      <c r="BUL26" s="248"/>
      <c r="BUM26" s="248"/>
      <c r="BUN26" s="248"/>
      <c r="BUO26" s="248"/>
      <c r="BUP26" s="248"/>
      <c r="BUQ26" s="248"/>
      <c r="BUR26" s="248"/>
      <c r="BUS26" s="248"/>
      <c r="BUT26" s="248"/>
      <c r="BUU26" s="248"/>
      <c r="BUV26" s="248"/>
      <c r="BUW26" s="248"/>
      <c r="BUX26" s="248"/>
      <c r="BUY26" s="248"/>
      <c r="BUZ26" s="248"/>
      <c r="BVA26" s="248"/>
      <c r="BVB26" s="248"/>
      <c r="BVC26" s="248"/>
      <c r="BVD26" s="248"/>
      <c r="BVE26" s="248"/>
      <c r="BVF26" s="248"/>
      <c r="BVG26" s="248"/>
      <c r="BVH26" s="248"/>
      <c r="BVI26" s="248"/>
      <c r="BVJ26" s="248"/>
      <c r="BVK26" s="248"/>
      <c r="BVL26" s="248"/>
      <c r="BVM26" s="248"/>
      <c r="BVN26" s="248"/>
      <c r="BVO26" s="248"/>
      <c r="BVP26" s="248"/>
      <c r="BVQ26" s="248"/>
      <c r="BVR26" s="248"/>
      <c r="BVS26" s="248"/>
      <c r="BVT26" s="248"/>
      <c r="BVU26" s="248"/>
      <c r="BVV26" s="248"/>
      <c r="BVW26" s="248"/>
      <c r="BVX26" s="248"/>
      <c r="BVY26" s="248"/>
      <c r="BVZ26" s="248"/>
      <c r="BWA26" s="248"/>
      <c r="BWB26" s="248"/>
      <c r="BWC26" s="248"/>
      <c r="BWD26" s="248"/>
      <c r="BWE26" s="248"/>
      <c r="BWF26" s="248"/>
      <c r="BWG26" s="248"/>
      <c r="BWH26" s="248"/>
      <c r="BWI26" s="248"/>
      <c r="BWJ26" s="248"/>
      <c r="BWK26" s="248"/>
      <c r="BWL26" s="248"/>
      <c r="BWM26" s="248"/>
      <c r="BWN26" s="248"/>
      <c r="BWO26" s="248"/>
      <c r="BWP26" s="248"/>
      <c r="BWQ26" s="248"/>
      <c r="BWR26" s="248"/>
      <c r="BWS26" s="248"/>
      <c r="BWT26" s="248"/>
      <c r="BWU26" s="248"/>
      <c r="BWV26" s="248"/>
      <c r="BWW26" s="248"/>
      <c r="BWX26" s="248"/>
      <c r="BWY26" s="248"/>
      <c r="BWZ26" s="248"/>
      <c r="BXA26" s="248"/>
      <c r="BXB26" s="248"/>
      <c r="BXC26" s="248"/>
      <c r="BXD26" s="248"/>
      <c r="BXE26" s="248"/>
      <c r="BXF26" s="248"/>
      <c r="BXG26" s="248"/>
      <c r="BXH26" s="248"/>
      <c r="BXI26" s="248"/>
      <c r="BXJ26" s="248"/>
      <c r="BXK26" s="248"/>
      <c r="BXL26" s="248"/>
      <c r="BXM26" s="248"/>
      <c r="BXN26" s="248"/>
      <c r="BXO26" s="248"/>
      <c r="BXP26" s="248"/>
      <c r="BXQ26" s="248"/>
      <c r="BXR26" s="248"/>
      <c r="BXS26" s="248"/>
      <c r="BXT26" s="248"/>
      <c r="BXU26" s="248"/>
      <c r="BXV26" s="248"/>
      <c r="BXW26" s="248"/>
      <c r="BXX26" s="248"/>
      <c r="BXY26" s="248"/>
      <c r="BXZ26" s="248"/>
      <c r="BYA26" s="248"/>
      <c r="BYB26" s="248"/>
      <c r="BYC26" s="248"/>
      <c r="BYD26" s="248"/>
      <c r="BYE26" s="248"/>
      <c r="BYF26" s="248"/>
      <c r="BYG26" s="248"/>
      <c r="BYH26" s="248"/>
      <c r="BYI26" s="248"/>
      <c r="BYJ26" s="248"/>
      <c r="BYK26" s="248"/>
      <c r="BYL26" s="248"/>
      <c r="BYM26" s="248"/>
      <c r="BYN26" s="248"/>
      <c r="BYO26" s="248"/>
      <c r="BYP26" s="248"/>
      <c r="BYQ26" s="248"/>
      <c r="BYR26" s="248"/>
      <c r="BYS26" s="248"/>
      <c r="BYT26" s="248"/>
      <c r="BYU26" s="248"/>
      <c r="BYV26" s="248"/>
      <c r="BYW26" s="248"/>
      <c r="BYX26" s="248"/>
      <c r="BYY26" s="248"/>
      <c r="BYZ26" s="248"/>
      <c r="BZA26" s="248"/>
      <c r="BZB26" s="248"/>
      <c r="BZC26" s="248"/>
      <c r="BZD26" s="248"/>
      <c r="BZE26" s="248"/>
      <c r="BZF26" s="248"/>
      <c r="BZG26" s="248"/>
      <c r="BZH26" s="248"/>
      <c r="BZI26" s="248"/>
      <c r="BZJ26" s="248"/>
      <c r="BZK26" s="248"/>
      <c r="BZL26" s="248"/>
      <c r="BZM26" s="248"/>
      <c r="BZN26" s="248"/>
      <c r="BZO26" s="248"/>
      <c r="BZP26" s="248"/>
      <c r="BZQ26" s="248"/>
      <c r="BZR26" s="248"/>
      <c r="BZS26" s="248"/>
      <c r="BZT26" s="248"/>
      <c r="BZU26" s="248"/>
      <c r="BZV26" s="248"/>
      <c r="BZW26" s="248"/>
      <c r="BZX26" s="248"/>
      <c r="BZY26" s="248"/>
      <c r="BZZ26" s="248"/>
      <c r="CAA26" s="248"/>
      <c r="CAB26" s="248"/>
      <c r="CAC26" s="248"/>
      <c r="CAD26" s="248"/>
      <c r="CAE26" s="248"/>
      <c r="CAF26" s="248"/>
      <c r="CAG26" s="248"/>
      <c r="CAH26" s="248"/>
      <c r="CAI26" s="248"/>
      <c r="CAJ26" s="248"/>
      <c r="CAK26" s="248"/>
      <c r="CAL26" s="248"/>
      <c r="CAM26" s="248"/>
      <c r="CAN26" s="248"/>
      <c r="CAO26" s="248"/>
      <c r="CAP26" s="248"/>
      <c r="CAQ26" s="248"/>
      <c r="CAR26" s="248"/>
      <c r="CAS26" s="248"/>
      <c r="CAT26" s="248"/>
      <c r="CAU26" s="248"/>
      <c r="CAV26" s="248"/>
      <c r="CAW26" s="248"/>
      <c r="CAX26" s="248"/>
      <c r="CAY26" s="248"/>
      <c r="CAZ26" s="248"/>
      <c r="CBA26" s="248"/>
      <c r="CBB26" s="248"/>
      <c r="CBC26" s="248"/>
      <c r="CBD26" s="248"/>
      <c r="CBE26" s="248"/>
      <c r="CBF26" s="248"/>
      <c r="CBG26" s="248"/>
      <c r="CBH26" s="248"/>
      <c r="CBI26" s="248"/>
      <c r="CBJ26" s="248"/>
      <c r="CBK26" s="248"/>
      <c r="CBL26" s="248"/>
      <c r="CBM26" s="248"/>
      <c r="CBN26" s="248"/>
      <c r="CBO26" s="248"/>
      <c r="CBP26" s="248"/>
      <c r="CBQ26" s="248"/>
      <c r="CBR26" s="248"/>
      <c r="CBS26" s="248"/>
      <c r="CBT26" s="248"/>
      <c r="CBU26" s="248"/>
      <c r="CBV26" s="248"/>
      <c r="CBW26" s="248"/>
      <c r="CBX26" s="248"/>
      <c r="CBY26" s="248"/>
      <c r="CBZ26" s="248"/>
      <c r="CCA26" s="248"/>
      <c r="CCB26" s="248"/>
      <c r="CCC26" s="248"/>
      <c r="CCD26" s="248"/>
      <c r="CCE26" s="248"/>
      <c r="CCF26" s="248"/>
      <c r="CCG26" s="248"/>
      <c r="CCH26" s="248"/>
      <c r="CCI26" s="248"/>
      <c r="CCJ26" s="248"/>
      <c r="CCK26" s="248"/>
      <c r="CCL26" s="248"/>
      <c r="CCM26" s="248"/>
      <c r="CCN26" s="248"/>
      <c r="CCO26" s="248"/>
      <c r="CCP26" s="248"/>
      <c r="CCQ26" s="248"/>
      <c r="CCR26" s="248"/>
      <c r="CCS26" s="248"/>
      <c r="CCT26" s="248"/>
      <c r="CCU26" s="248"/>
      <c r="CCV26" s="248"/>
      <c r="CCW26" s="248"/>
      <c r="CCX26" s="248"/>
      <c r="CCY26" s="248"/>
      <c r="CCZ26" s="248"/>
      <c r="CDA26" s="248"/>
      <c r="CDB26" s="248"/>
      <c r="CDC26" s="248"/>
      <c r="CDD26" s="248"/>
      <c r="CDE26" s="248"/>
      <c r="CDF26" s="248"/>
      <c r="CDG26" s="248"/>
      <c r="CDH26" s="248"/>
      <c r="CDI26" s="248"/>
      <c r="CDJ26" s="248"/>
      <c r="CDK26" s="248"/>
      <c r="CDL26" s="248"/>
      <c r="CDM26" s="248"/>
      <c r="CDN26" s="248"/>
      <c r="CDO26" s="248"/>
      <c r="CDP26" s="248"/>
      <c r="CDQ26" s="248"/>
      <c r="CDR26" s="248"/>
      <c r="CDS26" s="248"/>
      <c r="CDT26" s="248"/>
      <c r="CDU26" s="248"/>
      <c r="CDV26" s="248"/>
      <c r="CDW26" s="248"/>
      <c r="CDX26" s="248"/>
      <c r="CDY26" s="248"/>
      <c r="CDZ26" s="248"/>
      <c r="CEA26" s="248"/>
      <c r="CEB26" s="248"/>
      <c r="CEC26" s="248"/>
      <c r="CED26" s="248"/>
      <c r="CEE26" s="248"/>
      <c r="CEF26" s="248"/>
      <c r="CEG26" s="248"/>
      <c r="CEH26" s="248"/>
      <c r="CEI26" s="248"/>
      <c r="CEJ26" s="248"/>
      <c r="CEK26" s="248"/>
      <c r="CEL26" s="248"/>
      <c r="CEM26" s="248"/>
      <c r="CEN26" s="248"/>
      <c r="CEO26" s="248"/>
      <c r="CEP26" s="248"/>
      <c r="CEQ26" s="248"/>
      <c r="CER26" s="248"/>
      <c r="CES26" s="248"/>
      <c r="CET26" s="248"/>
      <c r="CEU26" s="248"/>
      <c r="CEV26" s="248"/>
      <c r="CEW26" s="248"/>
      <c r="CEX26" s="248"/>
      <c r="CEY26" s="248"/>
      <c r="CEZ26" s="248"/>
      <c r="CFA26" s="248"/>
      <c r="CFB26" s="248"/>
      <c r="CFC26" s="248"/>
      <c r="CFD26" s="248"/>
      <c r="CFE26" s="248"/>
      <c r="CFF26" s="248"/>
      <c r="CFG26" s="248"/>
      <c r="CFH26" s="248"/>
      <c r="CFI26" s="248"/>
      <c r="CFJ26" s="248"/>
      <c r="CFK26" s="248"/>
      <c r="CFL26" s="248"/>
      <c r="CFM26" s="248"/>
      <c r="CFN26" s="248"/>
      <c r="CFO26" s="248"/>
      <c r="CFP26" s="248"/>
      <c r="CFQ26" s="248"/>
      <c r="CFR26" s="248"/>
      <c r="CFS26" s="248"/>
      <c r="CFT26" s="248"/>
      <c r="CFU26" s="248"/>
      <c r="CFV26" s="248"/>
      <c r="CFW26" s="248"/>
      <c r="CFX26" s="248"/>
      <c r="CFY26" s="248"/>
      <c r="CFZ26" s="248"/>
      <c r="CGA26" s="248"/>
      <c r="CGB26" s="248"/>
      <c r="CGC26" s="248"/>
      <c r="CGD26" s="248"/>
      <c r="CGE26" s="248"/>
      <c r="CGF26" s="248"/>
      <c r="CGG26" s="248"/>
      <c r="CGH26" s="248"/>
      <c r="CGI26" s="248"/>
      <c r="CGJ26" s="248"/>
      <c r="CGK26" s="248"/>
      <c r="CGL26" s="248"/>
      <c r="CGM26" s="248"/>
      <c r="CGN26" s="248"/>
      <c r="CGO26" s="248"/>
      <c r="CGP26" s="248"/>
      <c r="CGQ26" s="248"/>
      <c r="CGR26" s="248"/>
      <c r="CGS26" s="248"/>
      <c r="CGT26" s="248"/>
      <c r="CGU26" s="248"/>
      <c r="CGV26" s="248"/>
      <c r="CGW26" s="248"/>
      <c r="CGX26" s="248"/>
      <c r="CGY26" s="248"/>
      <c r="CGZ26" s="248"/>
      <c r="CHA26" s="248"/>
      <c r="CHB26" s="248"/>
      <c r="CHC26" s="248"/>
      <c r="CHD26" s="248"/>
      <c r="CHE26" s="248"/>
      <c r="CHF26" s="248"/>
      <c r="CHG26" s="248"/>
      <c r="CHH26" s="248"/>
      <c r="CHI26" s="248"/>
      <c r="CHJ26" s="248"/>
      <c r="CHK26" s="248"/>
      <c r="CHL26" s="248"/>
      <c r="CHM26" s="248"/>
      <c r="CHN26" s="248"/>
      <c r="CHO26" s="248"/>
      <c r="CHP26" s="248"/>
      <c r="CHQ26" s="248"/>
      <c r="CHR26" s="248"/>
      <c r="CHS26" s="248"/>
      <c r="CHT26" s="248"/>
      <c r="CHU26" s="248"/>
      <c r="CHV26" s="248"/>
      <c r="CHW26" s="248"/>
      <c r="CHX26" s="248"/>
      <c r="CHY26" s="248"/>
      <c r="CHZ26" s="248"/>
      <c r="CIA26" s="248"/>
      <c r="CIB26" s="248"/>
      <c r="CIC26" s="248"/>
      <c r="CID26" s="248"/>
      <c r="CIE26" s="248"/>
      <c r="CIF26" s="248"/>
      <c r="CIG26" s="248"/>
      <c r="CIH26" s="248"/>
      <c r="CII26" s="248"/>
      <c r="CIJ26" s="248"/>
      <c r="CIK26" s="248"/>
      <c r="CIL26" s="248"/>
      <c r="CIM26" s="248"/>
      <c r="CIN26" s="248"/>
      <c r="CIO26" s="248"/>
      <c r="CIP26" s="248"/>
      <c r="CIQ26" s="248"/>
      <c r="CIR26" s="248"/>
      <c r="CIS26" s="248"/>
      <c r="CIT26" s="248"/>
      <c r="CIU26" s="248"/>
      <c r="CIV26" s="248"/>
      <c r="CIW26" s="248"/>
      <c r="CIX26" s="248"/>
      <c r="CIY26" s="248"/>
      <c r="CIZ26" s="248"/>
      <c r="CJA26" s="248"/>
      <c r="CJB26" s="248"/>
      <c r="CJC26" s="248"/>
      <c r="CJD26" s="248"/>
      <c r="CJE26" s="248"/>
      <c r="CJF26" s="248"/>
      <c r="CJG26" s="248"/>
      <c r="CJH26" s="248"/>
      <c r="CJI26" s="248"/>
      <c r="CJJ26" s="248"/>
      <c r="CJK26" s="248"/>
      <c r="CJL26" s="248"/>
      <c r="CJM26" s="248"/>
      <c r="CJN26" s="248"/>
      <c r="CJO26" s="248"/>
      <c r="CJP26" s="248"/>
      <c r="CJQ26" s="248"/>
      <c r="CJR26" s="248"/>
      <c r="CJS26" s="248"/>
      <c r="CJT26" s="248"/>
      <c r="CJU26" s="248"/>
      <c r="CJV26" s="248"/>
      <c r="CJW26" s="248"/>
      <c r="CJX26" s="248"/>
      <c r="CJY26" s="248"/>
      <c r="CJZ26" s="248"/>
      <c r="CKA26" s="248"/>
      <c r="CKB26" s="248"/>
      <c r="CKC26" s="248"/>
      <c r="CKD26" s="248"/>
      <c r="CKE26" s="248"/>
      <c r="CKF26" s="248"/>
      <c r="CKG26" s="248"/>
      <c r="CKH26" s="248"/>
      <c r="CKI26" s="248"/>
      <c r="CKJ26" s="248"/>
      <c r="CKK26" s="248"/>
      <c r="CKL26" s="248"/>
      <c r="CKM26" s="248"/>
      <c r="CKN26" s="248"/>
      <c r="CKO26" s="248"/>
      <c r="CKP26" s="248"/>
      <c r="CKQ26" s="248"/>
      <c r="CKR26" s="248"/>
      <c r="CKS26" s="248"/>
      <c r="CKT26" s="248"/>
      <c r="CKU26" s="248"/>
      <c r="CKV26" s="248"/>
      <c r="CKW26" s="248"/>
      <c r="CKX26" s="248"/>
      <c r="CKY26" s="248"/>
      <c r="CKZ26" s="248"/>
      <c r="CLA26" s="248"/>
      <c r="CLB26" s="248"/>
      <c r="CLC26" s="248"/>
      <c r="CLD26" s="248"/>
      <c r="CLE26" s="248"/>
      <c r="CLF26" s="248"/>
      <c r="CLG26" s="248"/>
      <c r="CLH26" s="248"/>
      <c r="CLI26" s="248"/>
      <c r="CLJ26" s="248"/>
      <c r="CLK26" s="248"/>
      <c r="CLL26" s="248"/>
      <c r="CLM26" s="248"/>
      <c r="CLN26" s="248"/>
      <c r="CLO26" s="248"/>
      <c r="CLP26" s="248"/>
      <c r="CLQ26" s="248"/>
      <c r="CLR26" s="248"/>
      <c r="CLS26" s="248"/>
      <c r="CLT26" s="248"/>
      <c r="CLU26" s="248"/>
      <c r="CLV26" s="248"/>
      <c r="CLW26" s="248"/>
      <c r="CLX26" s="248"/>
      <c r="CLY26" s="248"/>
      <c r="CLZ26" s="248"/>
      <c r="CMA26" s="248"/>
      <c r="CMB26" s="248"/>
      <c r="CMC26" s="248"/>
      <c r="CMD26" s="248"/>
      <c r="CME26" s="248"/>
      <c r="CMF26" s="248"/>
      <c r="CMG26" s="248"/>
      <c r="CMH26" s="248"/>
      <c r="CMI26" s="248"/>
      <c r="CMJ26" s="248"/>
      <c r="CMK26" s="248"/>
      <c r="CML26" s="248"/>
      <c r="CMM26" s="248"/>
      <c r="CMN26" s="248"/>
      <c r="CMO26" s="248"/>
      <c r="CMP26" s="248"/>
      <c r="CMQ26" s="248"/>
      <c r="CMR26" s="248"/>
      <c r="CMS26" s="248"/>
      <c r="CMT26" s="248"/>
      <c r="CMU26" s="248"/>
      <c r="CMV26" s="248"/>
      <c r="CMW26" s="248"/>
      <c r="CMX26" s="248"/>
      <c r="CMY26" s="248"/>
      <c r="CMZ26" s="248"/>
      <c r="CNA26" s="248"/>
      <c r="CNB26" s="248"/>
      <c r="CNC26" s="248"/>
      <c r="CND26" s="248"/>
      <c r="CNE26" s="248"/>
      <c r="CNF26" s="248"/>
      <c r="CNG26" s="248"/>
      <c r="CNH26" s="248"/>
      <c r="CNI26" s="248"/>
      <c r="CNJ26" s="248"/>
      <c r="CNK26" s="248"/>
      <c r="CNL26" s="248"/>
      <c r="CNM26" s="248"/>
      <c r="CNN26" s="248"/>
      <c r="CNO26" s="248"/>
      <c r="CNP26" s="248"/>
      <c r="CNQ26" s="248"/>
      <c r="CNR26" s="248"/>
      <c r="CNS26" s="248"/>
      <c r="CNT26" s="248"/>
      <c r="CNU26" s="248"/>
      <c r="CNV26" s="248"/>
      <c r="CNW26" s="248"/>
      <c r="CNX26" s="248"/>
      <c r="CNY26" s="248"/>
      <c r="CNZ26" s="248"/>
      <c r="COA26" s="248"/>
      <c r="COB26" s="248"/>
      <c r="COC26" s="248"/>
      <c r="COD26" s="248"/>
      <c r="COE26" s="248"/>
      <c r="COF26" s="248"/>
      <c r="COG26" s="248"/>
      <c r="COH26" s="248"/>
      <c r="COI26" s="248"/>
      <c r="COJ26" s="248"/>
      <c r="COK26" s="248"/>
      <c r="COL26" s="248"/>
      <c r="COM26" s="248"/>
      <c r="CON26" s="248"/>
      <c r="COO26" s="248"/>
      <c r="COP26" s="248"/>
      <c r="COQ26" s="248"/>
      <c r="COR26" s="248"/>
      <c r="COS26" s="248"/>
      <c r="COT26" s="248"/>
      <c r="COU26" s="248"/>
      <c r="COV26" s="248"/>
      <c r="COW26" s="248"/>
      <c r="COX26" s="248"/>
      <c r="COY26" s="248"/>
      <c r="COZ26" s="248"/>
      <c r="CPA26" s="248"/>
      <c r="CPB26" s="248"/>
      <c r="CPC26" s="248"/>
      <c r="CPD26" s="248"/>
      <c r="CPE26" s="248"/>
      <c r="CPF26" s="248"/>
      <c r="CPG26" s="248"/>
      <c r="CPH26" s="248"/>
      <c r="CPI26" s="248"/>
      <c r="CPJ26" s="248"/>
      <c r="CPK26" s="248"/>
      <c r="CPL26" s="248"/>
      <c r="CPM26" s="248"/>
      <c r="CPN26" s="248"/>
      <c r="CPO26" s="248"/>
      <c r="CPP26" s="248"/>
      <c r="CPQ26" s="248"/>
      <c r="CPR26" s="248"/>
      <c r="CPS26" s="248"/>
      <c r="CPT26" s="248"/>
      <c r="CPU26" s="248"/>
      <c r="CPV26" s="248"/>
      <c r="CPW26" s="248"/>
      <c r="CPX26" s="248"/>
      <c r="CPY26" s="248"/>
      <c r="CPZ26" s="248"/>
      <c r="CQA26" s="248"/>
      <c r="CQB26" s="248"/>
      <c r="CQC26" s="248"/>
      <c r="CQD26" s="248"/>
      <c r="CQE26" s="248"/>
      <c r="CQF26" s="248"/>
      <c r="CQG26" s="248"/>
      <c r="CQH26" s="248"/>
      <c r="CQI26" s="248"/>
      <c r="CQJ26" s="248"/>
      <c r="CQK26" s="248"/>
      <c r="CQL26" s="248"/>
      <c r="CQM26" s="248"/>
      <c r="CQN26" s="248"/>
      <c r="CQO26" s="248"/>
      <c r="CQP26" s="248"/>
      <c r="CQQ26" s="248"/>
      <c r="CQR26" s="248"/>
      <c r="CQS26" s="248"/>
      <c r="CQT26" s="248"/>
      <c r="CQU26" s="248"/>
      <c r="CQV26" s="248"/>
      <c r="CQW26" s="248"/>
      <c r="CQX26" s="248"/>
      <c r="CQY26" s="248"/>
      <c r="CQZ26" s="248"/>
      <c r="CRA26" s="248"/>
      <c r="CRB26" s="248"/>
      <c r="CRC26" s="248"/>
      <c r="CRD26" s="248"/>
      <c r="CRE26" s="248"/>
      <c r="CRF26" s="248"/>
      <c r="CRG26" s="248"/>
      <c r="CRH26" s="248"/>
      <c r="CRI26" s="248"/>
      <c r="CRJ26" s="248"/>
      <c r="CRK26" s="248"/>
      <c r="CRL26" s="248"/>
      <c r="CRM26" s="248"/>
      <c r="CRN26" s="248"/>
      <c r="CRO26" s="248"/>
      <c r="CRP26" s="248"/>
      <c r="CRQ26" s="248"/>
      <c r="CRR26" s="248"/>
      <c r="CRS26" s="248"/>
      <c r="CRT26" s="248"/>
      <c r="CRU26" s="248"/>
      <c r="CRV26" s="248"/>
      <c r="CRW26" s="248"/>
      <c r="CRX26" s="248"/>
      <c r="CRY26" s="248"/>
      <c r="CRZ26" s="248"/>
      <c r="CSA26" s="248"/>
      <c r="CSB26" s="248"/>
      <c r="CSC26" s="248"/>
      <c r="CSD26" s="248"/>
      <c r="CSE26" s="248"/>
      <c r="CSF26" s="248"/>
      <c r="CSG26" s="248"/>
      <c r="CSH26" s="248"/>
      <c r="CSI26" s="248"/>
      <c r="CSJ26" s="248"/>
      <c r="CSK26" s="248"/>
      <c r="CSL26" s="248"/>
      <c r="CSM26" s="248"/>
      <c r="CSN26" s="248"/>
      <c r="CSO26" s="248"/>
      <c r="CSP26" s="248"/>
      <c r="CSQ26" s="248"/>
      <c r="CSR26" s="248"/>
      <c r="CSS26" s="248"/>
      <c r="CST26" s="248"/>
      <c r="CSU26" s="248"/>
      <c r="CSV26" s="248"/>
      <c r="CSW26" s="248"/>
      <c r="CSX26" s="248"/>
      <c r="CSY26" s="248"/>
      <c r="CSZ26" s="248"/>
      <c r="CTA26" s="248"/>
      <c r="CTB26" s="248"/>
      <c r="CTC26" s="248"/>
      <c r="CTD26" s="248"/>
      <c r="CTE26" s="248"/>
      <c r="CTF26" s="248"/>
      <c r="CTG26" s="248"/>
      <c r="CTH26" s="248"/>
      <c r="CTI26" s="248"/>
      <c r="CTJ26" s="248"/>
      <c r="CTK26" s="248"/>
      <c r="CTL26" s="248"/>
      <c r="CTM26" s="248"/>
      <c r="CTN26" s="248"/>
      <c r="CTO26" s="248"/>
      <c r="CTP26" s="248"/>
      <c r="CTQ26" s="248"/>
      <c r="CTR26" s="248"/>
      <c r="CTS26" s="248"/>
      <c r="CTT26" s="248"/>
      <c r="CTU26" s="248"/>
      <c r="CTV26" s="248"/>
      <c r="CTW26" s="248"/>
      <c r="CTX26" s="248"/>
      <c r="CTY26" s="248"/>
      <c r="CTZ26" s="248"/>
      <c r="CUA26" s="248"/>
      <c r="CUB26" s="248"/>
      <c r="CUC26" s="248"/>
      <c r="CUD26" s="248"/>
      <c r="CUE26" s="248"/>
      <c r="CUF26" s="248"/>
      <c r="CUG26" s="248"/>
      <c r="CUH26" s="248"/>
      <c r="CUI26" s="248"/>
      <c r="CUJ26" s="248"/>
      <c r="CUK26" s="248"/>
      <c r="CUL26" s="248"/>
      <c r="CUM26" s="248"/>
      <c r="CUN26" s="248"/>
      <c r="CUO26" s="248"/>
      <c r="CUP26" s="248"/>
      <c r="CUQ26" s="248"/>
      <c r="CUR26" s="248"/>
      <c r="CUS26" s="248"/>
      <c r="CUT26" s="248"/>
      <c r="CUU26" s="248"/>
      <c r="CUV26" s="248"/>
      <c r="CUW26" s="248"/>
      <c r="CUX26" s="248"/>
      <c r="CUY26" s="248"/>
      <c r="CUZ26" s="248"/>
      <c r="CVA26" s="248"/>
      <c r="CVB26" s="248"/>
      <c r="CVC26" s="248"/>
      <c r="CVD26" s="248"/>
      <c r="CVE26" s="248"/>
      <c r="CVF26" s="248"/>
      <c r="CVG26" s="248"/>
      <c r="CVH26" s="248"/>
      <c r="CVI26" s="248"/>
      <c r="CVJ26" s="248"/>
      <c r="CVK26" s="248"/>
      <c r="CVL26" s="248"/>
      <c r="CVM26" s="248"/>
      <c r="CVN26" s="248"/>
      <c r="CVO26" s="248"/>
      <c r="CVP26" s="248"/>
      <c r="CVQ26" s="248"/>
      <c r="CVR26" s="248"/>
      <c r="CVS26" s="248"/>
      <c r="CVT26" s="248"/>
      <c r="CVU26" s="248"/>
      <c r="CVV26" s="248"/>
      <c r="CVW26" s="248"/>
      <c r="CVX26" s="248"/>
      <c r="CVY26" s="248"/>
      <c r="CVZ26" s="248"/>
      <c r="CWA26" s="248"/>
      <c r="CWB26" s="248"/>
      <c r="CWC26" s="248"/>
      <c r="CWD26" s="248"/>
      <c r="CWE26" s="248"/>
      <c r="CWF26" s="248"/>
      <c r="CWG26" s="248"/>
      <c r="CWH26" s="248"/>
      <c r="CWI26" s="248"/>
      <c r="CWJ26" s="248"/>
      <c r="CWK26" s="248"/>
      <c r="CWL26" s="248"/>
      <c r="CWM26" s="248"/>
      <c r="CWN26" s="248"/>
      <c r="CWO26" s="248"/>
      <c r="CWP26" s="248"/>
      <c r="CWQ26" s="248"/>
      <c r="CWR26" s="248"/>
      <c r="CWS26" s="248"/>
      <c r="CWT26" s="248"/>
      <c r="CWU26" s="248"/>
      <c r="CWV26" s="248"/>
      <c r="CWW26" s="248"/>
      <c r="CWX26" s="248"/>
      <c r="CWY26" s="248"/>
      <c r="CWZ26" s="248"/>
      <c r="CXA26" s="248"/>
      <c r="CXB26" s="248"/>
      <c r="CXC26" s="248"/>
      <c r="CXD26" s="248"/>
      <c r="CXE26" s="248"/>
      <c r="CXF26" s="248"/>
      <c r="CXG26" s="248"/>
      <c r="CXH26" s="248"/>
      <c r="CXI26" s="248"/>
      <c r="CXJ26" s="248"/>
      <c r="CXK26" s="248"/>
      <c r="CXL26" s="248"/>
      <c r="CXM26" s="248"/>
      <c r="CXN26" s="248"/>
      <c r="CXO26" s="248"/>
      <c r="CXP26" s="248"/>
      <c r="CXQ26" s="248"/>
      <c r="CXR26" s="248"/>
      <c r="CXS26" s="248"/>
      <c r="CXT26" s="248"/>
      <c r="CXU26" s="248"/>
      <c r="CXV26" s="248"/>
      <c r="CXW26" s="248"/>
      <c r="CXX26" s="248"/>
      <c r="CXY26" s="248"/>
      <c r="CXZ26" s="248"/>
      <c r="CYA26" s="248"/>
      <c r="CYB26" s="248"/>
      <c r="CYC26" s="248"/>
      <c r="CYD26" s="248"/>
      <c r="CYE26" s="248"/>
      <c r="CYF26" s="248"/>
      <c r="CYG26" s="248"/>
      <c r="CYH26" s="248"/>
      <c r="CYI26" s="248"/>
      <c r="CYJ26" s="248"/>
      <c r="CYK26" s="248"/>
      <c r="CYL26" s="248"/>
      <c r="CYM26" s="248"/>
      <c r="CYN26" s="248"/>
      <c r="CYO26" s="248"/>
      <c r="CYP26" s="248"/>
      <c r="CYQ26" s="248"/>
      <c r="CYR26" s="248"/>
      <c r="CYS26" s="248"/>
      <c r="CYT26" s="248"/>
      <c r="CYU26" s="248"/>
      <c r="CYV26" s="248"/>
      <c r="CYW26" s="248"/>
      <c r="CYX26" s="248"/>
      <c r="CYY26" s="248"/>
      <c r="CYZ26" s="248"/>
      <c r="CZA26" s="248"/>
      <c r="CZB26" s="248"/>
      <c r="CZC26" s="248"/>
      <c r="CZD26" s="248"/>
      <c r="CZE26" s="248"/>
      <c r="CZF26" s="248"/>
      <c r="CZG26" s="248"/>
      <c r="CZH26" s="248"/>
      <c r="CZI26" s="248"/>
      <c r="CZJ26" s="248"/>
      <c r="CZK26" s="248"/>
      <c r="CZL26" s="248"/>
      <c r="CZM26" s="248"/>
      <c r="CZN26" s="248"/>
      <c r="CZO26" s="248"/>
      <c r="CZP26" s="248"/>
      <c r="CZQ26" s="248"/>
      <c r="CZR26" s="248"/>
      <c r="CZS26" s="248"/>
      <c r="CZT26" s="248"/>
      <c r="CZU26" s="248"/>
      <c r="CZV26" s="248"/>
      <c r="CZW26" s="248"/>
      <c r="CZX26" s="248"/>
      <c r="CZY26" s="248"/>
      <c r="CZZ26" s="248"/>
      <c r="DAA26" s="248"/>
      <c r="DAB26" s="248"/>
      <c r="DAC26" s="248"/>
      <c r="DAD26" s="248"/>
      <c r="DAE26" s="248"/>
      <c r="DAF26" s="248"/>
      <c r="DAG26" s="248"/>
      <c r="DAH26" s="248"/>
      <c r="DAI26" s="248"/>
      <c r="DAJ26" s="248"/>
      <c r="DAK26" s="248"/>
      <c r="DAL26" s="248"/>
      <c r="DAM26" s="248"/>
      <c r="DAN26" s="248"/>
      <c r="DAO26" s="248"/>
      <c r="DAP26" s="248"/>
      <c r="DAQ26" s="248"/>
      <c r="DAR26" s="248"/>
      <c r="DAS26" s="248"/>
      <c r="DAT26" s="248"/>
      <c r="DAU26" s="248"/>
      <c r="DAV26" s="248"/>
      <c r="DAW26" s="248"/>
      <c r="DAX26" s="248"/>
      <c r="DAY26" s="248"/>
      <c r="DAZ26" s="248"/>
      <c r="DBA26" s="248"/>
      <c r="DBB26" s="248"/>
      <c r="DBC26" s="248"/>
      <c r="DBD26" s="248"/>
      <c r="DBE26" s="248"/>
      <c r="DBF26" s="248"/>
      <c r="DBG26" s="248"/>
      <c r="DBH26" s="248"/>
      <c r="DBI26" s="248"/>
      <c r="DBJ26" s="248"/>
      <c r="DBK26" s="248"/>
      <c r="DBL26" s="248"/>
      <c r="DBM26" s="248"/>
      <c r="DBN26" s="248"/>
      <c r="DBO26" s="248"/>
      <c r="DBP26" s="248"/>
      <c r="DBQ26" s="248"/>
      <c r="DBR26" s="248"/>
      <c r="DBS26" s="248"/>
      <c r="DBT26" s="248"/>
      <c r="DBU26" s="248"/>
      <c r="DBV26" s="248"/>
      <c r="DBW26" s="248"/>
      <c r="DBX26" s="248"/>
      <c r="DBY26" s="248"/>
      <c r="DBZ26" s="248"/>
      <c r="DCA26" s="248"/>
      <c r="DCB26" s="248"/>
      <c r="DCC26" s="248"/>
      <c r="DCD26" s="248"/>
      <c r="DCE26" s="248"/>
      <c r="DCF26" s="248"/>
      <c r="DCG26" s="248"/>
      <c r="DCH26" s="248"/>
      <c r="DCI26" s="248"/>
      <c r="DCJ26" s="248"/>
      <c r="DCK26" s="248"/>
      <c r="DCL26" s="248"/>
      <c r="DCM26" s="248"/>
      <c r="DCN26" s="248"/>
      <c r="DCO26" s="248"/>
      <c r="DCP26" s="248"/>
      <c r="DCQ26" s="248"/>
      <c r="DCR26" s="248"/>
      <c r="DCS26" s="248"/>
      <c r="DCT26" s="248"/>
      <c r="DCU26" s="248"/>
      <c r="DCV26" s="248"/>
      <c r="DCW26" s="248"/>
      <c r="DCX26" s="248"/>
      <c r="DCY26" s="248"/>
      <c r="DCZ26" s="248"/>
      <c r="DDA26" s="248"/>
      <c r="DDB26" s="248"/>
      <c r="DDC26" s="248"/>
      <c r="DDD26" s="248"/>
      <c r="DDE26" s="248"/>
      <c r="DDF26" s="248"/>
      <c r="DDG26" s="248"/>
      <c r="DDH26" s="248"/>
      <c r="DDI26" s="248"/>
      <c r="DDJ26" s="248"/>
      <c r="DDK26" s="248"/>
      <c r="DDL26" s="248"/>
      <c r="DDM26" s="248"/>
      <c r="DDN26" s="248"/>
      <c r="DDO26" s="248"/>
      <c r="DDP26" s="248"/>
      <c r="DDQ26" s="248"/>
      <c r="DDR26" s="248"/>
      <c r="DDS26" s="248"/>
      <c r="DDT26" s="248"/>
      <c r="DDU26" s="248"/>
      <c r="DDV26" s="248"/>
      <c r="DDW26" s="248"/>
      <c r="DDX26" s="248"/>
      <c r="DDY26" s="248"/>
      <c r="DDZ26" s="248"/>
      <c r="DEA26" s="248"/>
      <c r="DEB26" s="248"/>
      <c r="DEC26" s="248"/>
      <c r="DED26" s="248"/>
      <c r="DEE26" s="248"/>
      <c r="DEF26" s="248"/>
      <c r="DEG26" s="248"/>
      <c r="DEH26" s="248"/>
      <c r="DEI26" s="248"/>
      <c r="DEJ26" s="248"/>
      <c r="DEK26" s="248"/>
      <c r="DEL26" s="248"/>
      <c r="DEM26" s="248"/>
      <c r="DEN26" s="248"/>
      <c r="DEO26" s="248"/>
      <c r="DEP26" s="248"/>
      <c r="DEQ26" s="248"/>
      <c r="DER26" s="248"/>
      <c r="DES26" s="248"/>
      <c r="DET26" s="248"/>
      <c r="DEU26" s="248"/>
      <c r="DEV26" s="248"/>
      <c r="DEW26" s="248"/>
      <c r="DEX26" s="248"/>
      <c r="DEY26" s="248"/>
      <c r="DEZ26" s="248"/>
      <c r="DFA26" s="248"/>
      <c r="DFB26" s="248"/>
      <c r="DFC26" s="248"/>
      <c r="DFD26" s="248"/>
      <c r="DFE26" s="248"/>
      <c r="DFF26" s="248"/>
      <c r="DFG26" s="248"/>
      <c r="DFH26" s="248"/>
      <c r="DFI26" s="248"/>
      <c r="DFJ26" s="248"/>
      <c r="DFK26" s="248"/>
      <c r="DFL26" s="248"/>
      <c r="DFM26" s="248"/>
      <c r="DFN26" s="248"/>
      <c r="DFO26" s="248"/>
      <c r="DFP26" s="248"/>
      <c r="DFQ26" s="248"/>
      <c r="DFR26" s="248"/>
      <c r="DFS26" s="248"/>
      <c r="DFT26" s="248"/>
      <c r="DFU26" s="248"/>
      <c r="DFV26" s="248"/>
      <c r="DFW26" s="248"/>
      <c r="DFX26" s="248"/>
      <c r="DFY26" s="248"/>
      <c r="DFZ26" s="248"/>
      <c r="DGA26" s="248"/>
      <c r="DGB26" s="248"/>
      <c r="DGC26" s="248"/>
      <c r="DGD26" s="248"/>
      <c r="DGE26" s="248"/>
      <c r="DGF26" s="248"/>
      <c r="DGG26" s="248"/>
      <c r="DGH26" s="248"/>
      <c r="DGI26" s="248"/>
      <c r="DGJ26" s="248"/>
      <c r="DGK26" s="248"/>
      <c r="DGL26" s="248"/>
      <c r="DGM26" s="248"/>
      <c r="DGN26" s="248"/>
      <c r="DGO26" s="248"/>
      <c r="DGP26" s="248"/>
      <c r="DGQ26" s="248"/>
      <c r="DGR26" s="248"/>
      <c r="DGS26" s="248"/>
      <c r="DGT26" s="248"/>
      <c r="DGU26" s="248"/>
      <c r="DGV26" s="248"/>
      <c r="DGW26" s="248"/>
      <c r="DGX26" s="248"/>
      <c r="DGY26" s="248"/>
      <c r="DGZ26" s="248"/>
      <c r="DHA26" s="248"/>
      <c r="DHB26" s="248"/>
      <c r="DHC26" s="248"/>
      <c r="DHD26" s="248"/>
      <c r="DHE26" s="248"/>
      <c r="DHF26" s="248"/>
      <c r="DHG26" s="248"/>
      <c r="DHH26" s="248"/>
      <c r="DHI26" s="248"/>
      <c r="DHJ26" s="248"/>
      <c r="DHK26" s="248"/>
      <c r="DHL26" s="248"/>
      <c r="DHM26" s="248"/>
      <c r="DHN26" s="248"/>
      <c r="DHO26" s="248"/>
      <c r="DHP26" s="248"/>
      <c r="DHQ26" s="248"/>
      <c r="DHR26" s="248"/>
      <c r="DHS26" s="248"/>
      <c r="DHT26" s="248"/>
      <c r="DHU26" s="248"/>
      <c r="DHV26" s="248"/>
      <c r="DHW26" s="248"/>
      <c r="DHX26" s="248"/>
      <c r="DHY26" s="248"/>
      <c r="DHZ26" s="248"/>
      <c r="DIA26" s="248"/>
      <c r="DIB26" s="248"/>
      <c r="DIC26" s="248"/>
      <c r="DID26" s="248"/>
      <c r="DIE26" s="248"/>
      <c r="DIF26" s="248"/>
      <c r="DIG26" s="248"/>
      <c r="DIH26" s="248"/>
      <c r="DII26" s="248"/>
      <c r="DIJ26" s="248"/>
      <c r="DIK26" s="248"/>
      <c r="DIL26" s="248"/>
      <c r="DIM26" s="248"/>
      <c r="DIN26" s="248"/>
      <c r="DIO26" s="248"/>
      <c r="DIP26" s="248"/>
      <c r="DIQ26" s="248"/>
      <c r="DIR26" s="248"/>
      <c r="DIS26" s="248"/>
      <c r="DIT26" s="248"/>
      <c r="DIU26" s="248"/>
      <c r="DIV26" s="248"/>
      <c r="DIW26" s="248"/>
      <c r="DIX26" s="248"/>
      <c r="DIY26" s="248"/>
      <c r="DIZ26" s="248"/>
      <c r="DJA26" s="248"/>
      <c r="DJB26" s="248"/>
      <c r="DJC26" s="248"/>
      <c r="DJD26" s="248"/>
      <c r="DJE26" s="248"/>
      <c r="DJF26" s="248"/>
      <c r="DJG26" s="248"/>
      <c r="DJH26" s="248"/>
      <c r="DJI26" s="248"/>
      <c r="DJJ26" s="248"/>
      <c r="DJK26" s="248"/>
      <c r="DJL26" s="248"/>
      <c r="DJM26" s="248"/>
      <c r="DJN26" s="248"/>
      <c r="DJO26" s="248"/>
      <c r="DJP26" s="248"/>
      <c r="DJQ26" s="248"/>
      <c r="DJR26" s="248"/>
      <c r="DJS26" s="248"/>
      <c r="DJT26" s="248"/>
      <c r="DJU26" s="248"/>
      <c r="DJV26" s="248"/>
      <c r="DJW26" s="248"/>
      <c r="DJX26" s="248"/>
      <c r="DJY26" s="248"/>
      <c r="DJZ26" s="248"/>
      <c r="DKA26" s="248"/>
      <c r="DKB26" s="248"/>
      <c r="DKC26" s="248"/>
      <c r="DKD26" s="248"/>
      <c r="DKE26" s="248"/>
      <c r="DKF26" s="248"/>
      <c r="DKG26" s="248"/>
      <c r="DKH26" s="248"/>
      <c r="DKI26" s="248"/>
      <c r="DKJ26" s="248"/>
      <c r="DKK26" s="248"/>
      <c r="DKL26" s="248"/>
      <c r="DKM26" s="248"/>
      <c r="DKN26" s="248"/>
      <c r="DKO26" s="248"/>
      <c r="DKP26" s="248"/>
      <c r="DKQ26" s="248"/>
      <c r="DKR26" s="248"/>
      <c r="DKS26" s="248"/>
      <c r="DKT26" s="248"/>
      <c r="DKU26" s="248"/>
      <c r="DKV26" s="248"/>
      <c r="DKW26" s="248"/>
      <c r="DKX26" s="248"/>
      <c r="DKY26" s="248"/>
      <c r="DKZ26" s="248"/>
      <c r="DLA26" s="248"/>
      <c r="DLB26" s="248"/>
      <c r="DLC26" s="248"/>
      <c r="DLD26" s="248"/>
      <c r="DLE26" s="248"/>
      <c r="DLF26" s="248"/>
      <c r="DLG26" s="248"/>
      <c r="DLH26" s="248"/>
      <c r="DLI26" s="248"/>
      <c r="DLJ26" s="248"/>
      <c r="DLK26" s="248"/>
      <c r="DLL26" s="248"/>
      <c r="DLM26" s="248"/>
      <c r="DLN26" s="248"/>
      <c r="DLO26" s="248"/>
      <c r="DLP26" s="248"/>
      <c r="DLQ26" s="248"/>
      <c r="DLR26" s="248"/>
      <c r="DLS26" s="248"/>
      <c r="DLT26" s="248"/>
      <c r="DLU26" s="248"/>
      <c r="DLV26" s="248"/>
      <c r="DLW26" s="248"/>
      <c r="DLX26" s="248"/>
      <c r="DLY26" s="248"/>
      <c r="DLZ26" s="248"/>
      <c r="DMA26" s="248"/>
      <c r="DMB26" s="248"/>
      <c r="DMC26" s="248"/>
      <c r="DMD26" s="248"/>
      <c r="DME26" s="248"/>
      <c r="DMF26" s="248"/>
      <c r="DMG26" s="248"/>
      <c r="DMH26" s="248"/>
      <c r="DMI26" s="248"/>
      <c r="DMJ26" s="248"/>
      <c r="DMK26" s="248"/>
      <c r="DML26" s="248"/>
      <c r="DMM26" s="248"/>
      <c r="DMN26" s="248"/>
      <c r="DMO26" s="248"/>
      <c r="DMP26" s="248"/>
      <c r="DMQ26" s="248"/>
      <c r="DMR26" s="248"/>
      <c r="DMS26" s="248"/>
      <c r="DMT26" s="248"/>
      <c r="DMU26" s="248"/>
      <c r="DMV26" s="248"/>
      <c r="DMW26" s="248"/>
      <c r="DMX26" s="248"/>
      <c r="DMY26" s="248"/>
      <c r="DMZ26" s="248"/>
      <c r="DNA26" s="248"/>
      <c r="DNB26" s="248"/>
      <c r="DNC26" s="248"/>
      <c r="DND26" s="248"/>
      <c r="DNE26" s="248"/>
      <c r="DNF26" s="248"/>
      <c r="DNG26" s="248"/>
      <c r="DNH26" s="248"/>
      <c r="DNI26" s="248"/>
      <c r="DNJ26" s="248"/>
      <c r="DNK26" s="248"/>
      <c r="DNL26" s="248"/>
      <c r="DNM26" s="248"/>
      <c r="DNN26" s="248"/>
      <c r="DNO26" s="248"/>
      <c r="DNP26" s="248"/>
      <c r="DNQ26" s="248"/>
      <c r="DNR26" s="248"/>
      <c r="DNS26" s="248"/>
      <c r="DNT26" s="248"/>
      <c r="DNU26" s="248"/>
      <c r="DNV26" s="248"/>
      <c r="DNW26" s="248"/>
      <c r="DNX26" s="248"/>
      <c r="DNY26" s="248"/>
      <c r="DNZ26" s="248"/>
      <c r="DOA26" s="248"/>
      <c r="DOB26" s="248"/>
      <c r="DOC26" s="248"/>
      <c r="DOD26" s="248"/>
      <c r="DOE26" s="248"/>
      <c r="DOF26" s="248"/>
      <c r="DOG26" s="248"/>
      <c r="DOH26" s="248"/>
      <c r="DOI26" s="248"/>
      <c r="DOJ26" s="248"/>
      <c r="DOK26" s="248"/>
      <c r="DOL26" s="248"/>
      <c r="DOM26" s="248"/>
      <c r="DON26" s="248"/>
      <c r="DOO26" s="248"/>
      <c r="DOP26" s="248"/>
      <c r="DOQ26" s="248"/>
      <c r="DOR26" s="248"/>
      <c r="DOS26" s="248"/>
      <c r="DOT26" s="248"/>
      <c r="DOU26" s="248"/>
      <c r="DOV26" s="248"/>
      <c r="DOW26" s="248"/>
      <c r="DOX26" s="248"/>
      <c r="DOY26" s="248"/>
      <c r="DOZ26" s="248"/>
      <c r="DPA26" s="248"/>
      <c r="DPB26" s="248"/>
      <c r="DPC26" s="248"/>
      <c r="DPD26" s="248"/>
      <c r="DPE26" s="248"/>
      <c r="DPF26" s="248"/>
      <c r="DPG26" s="248"/>
      <c r="DPH26" s="248"/>
      <c r="DPI26" s="248"/>
      <c r="DPJ26" s="248"/>
      <c r="DPK26" s="248"/>
      <c r="DPL26" s="248"/>
      <c r="DPM26" s="248"/>
      <c r="DPN26" s="248"/>
      <c r="DPO26" s="248"/>
      <c r="DPP26" s="248"/>
      <c r="DPQ26" s="248"/>
      <c r="DPR26" s="248"/>
      <c r="DPS26" s="248"/>
      <c r="DPT26" s="248"/>
      <c r="DPU26" s="248"/>
      <c r="DPV26" s="248"/>
      <c r="DPW26" s="248"/>
      <c r="DPX26" s="248"/>
      <c r="DPY26" s="248"/>
      <c r="DPZ26" s="248"/>
      <c r="DQA26" s="248"/>
      <c r="DQB26" s="248"/>
      <c r="DQC26" s="248"/>
      <c r="DQD26" s="248"/>
      <c r="DQE26" s="248"/>
      <c r="DQF26" s="248"/>
      <c r="DQG26" s="248"/>
      <c r="DQH26" s="248"/>
      <c r="DQI26" s="248"/>
      <c r="DQJ26" s="248"/>
      <c r="DQK26" s="248"/>
      <c r="DQL26" s="248"/>
      <c r="DQM26" s="248"/>
      <c r="DQN26" s="248"/>
      <c r="DQO26" s="248"/>
      <c r="DQP26" s="248"/>
      <c r="DQQ26" s="248"/>
      <c r="DQR26" s="248"/>
      <c r="DQS26" s="248"/>
      <c r="DQT26" s="248"/>
      <c r="DQU26" s="248"/>
      <c r="DQV26" s="248"/>
      <c r="DQW26" s="248"/>
      <c r="DQX26" s="248"/>
      <c r="DQY26" s="248"/>
      <c r="DQZ26" s="248"/>
      <c r="DRA26" s="248"/>
      <c r="DRB26" s="248"/>
      <c r="DRC26" s="248"/>
      <c r="DRD26" s="248"/>
      <c r="DRE26" s="248"/>
      <c r="DRF26" s="248"/>
      <c r="DRG26" s="248"/>
      <c r="DRH26" s="248"/>
      <c r="DRI26" s="248"/>
      <c r="DRJ26" s="248"/>
      <c r="DRK26" s="248"/>
      <c r="DRL26" s="248"/>
      <c r="DRM26" s="248"/>
      <c r="DRN26" s="248"/>
      <c r="DRO26" s="248"/>
      <c r="DRP26" s="248"/>
      <c r="DRQ26" s="248"/>
      <c r="DRR26" s="248"/>
      <c r="DRS26" s="248"/>
      <c r="DRT26" s="248"/>
      <c r="DRU26" s="248"/>
      <c r="DRV26" s="248"/>
      <c r="DRW26" s="248"/>
      <c r="DRX26" s="248"/>
      <c r="DRY26" s="248"/>
      <c r="DRZ26" s="248"/>
      <c r="DSA26" s="248"/>
      <c r="DSB26" s="248"/>
      <c r="DSC26" s="248"/>
      <c r="DSD26" s="248"/>
      <c r="DSE26" s="248"/>
      <c r="DSF26" s="248"/>
      <c r="DSG26" s="248"/>
      <c r="DSH26" s="248"/>
      <c r="DSI26" s="248"/>
      <c r="DSJ26" s="248"/>
      <c r="DSK26" s="248"/>
      <c r="DSL26" s="248"/>
      <c r="DSM26" s="248"/>
      <c r="DSN26" s="248"/>
      <c r="DSO26" s="248"/>
      <c r="DSP26" s="248"/>
      <c r="DSQ26" s="248"/>
      <c r="DSR26" s="248"/>
      <c r="DSS26" s="248"/>
      <c r="DST26" s="248"/>
      <c r="DSU26" s="248"/>
      <c r="DSV26" s="248"/>
      <c r="DSW26" s="248"/>
      <c r="DSX26" s="248"/>
      <c r="DSY26" s="248"/>
      <c r="DSZ26" s="248"/>
      <c r="DTA26" s="248"/>
      <c r="DTB26" s="248"/>
      <c r="DTC26" s="248"/>
      <c r="DTD26" s="248"/>
      <c r="DTE26" s="248"/>
      <c r="DTF26" s="248"/>
      <c r="DTG26" s="248"/>
      <c r="DTH26" s="248"/>
      <c r="DTI26" s="248"/>
      <c r="DTJ26" s="248"/>
      <c r="DTK26" s="248"/>
      <c r="DTL26" s="248"/>
      <c r="DTM26" s="248"/>
      <c r="DTN26" s="248"/>
      <c r="DTO26" s="248"/>
      <c r="DTP26" s="248"/>
      <c r="DTQ26" s="248"/>
      <c r="DTR26" s="248"/>
      <c r="DTS26" s="248"/>
      <c r="DTT26" s="248"/>
      <c r="DTU26" s="248"/>
      <c r="DTV26" s="248"/>
      <c r="DTW26" s="248"/>
      <c r="DTX26" s="248"/>
      <c r="DTY26" s="248"/>
      <c r="DTZ26" s="248"/>
      <c r="DUA26" s="248"/>
      <c r="DUB26" s="248"/>
      <c r="DUC26" s="248"/>
      <c r="DUD26" s="248"/>
      <c r="DUE26" s="248"/>
      <c r="DUF26" s="248"/>
      <c r="DUG26" s="248"/>
      <c r="DUH26" s="248"/>
      <c r="DUI26" s="248"/>
      <c r="DUJ26" s="248"/>
      <c r="DUK26" s="248"/>
      <c r="DUL26" s="248"/>
      <c r="DUM26" s="248"/>
      <c r="DUN26" s="248"/>
      <c r="DUO26" s="248"/>
      <c r="DUP26" s="248"/>
      <c r="DUQ26" s="248"/>
      <c r="DUR26" s="248"/>
      <c r="DUS26" s="248"/>
      <c r="DUT26" s="248"/>
      <c r="DUU26" s="248"/>
      <c r="DUV26" s="248"/>
      <c r="DUW26" s="248"/>
      <c r="DUX26" s="248"/>
      <c r="DUY26" s="248"/>
      <c r="DUZ26" s="248"/>
      <c r="DVA26" s="248"/>
      <c r="DVB26" s="248"/>
      <c r="DVC26" s="248"/>
      <c r="DVD26" s="248"/>
      <c r="DVE26" s="248"/>
      <c r="DVF26" s="248"/>
      <c r="DVG26" s="248"/>
      <c r="DVH26" s="248"/>
      <c r="DVI26" s="248"/>
      <c r="DVJ26" s="248"/>
      <c r="DVK26" s="248"/>
      <c r="DVL26" s="248"/>
      <c r="DVM26" s="248"/>
      <c r="DVN26" s="248"/>
      <c r="DVO26" s="248"/>
      <c r="DVP26" s="248"/>
      <c r="DVQ26" s="248"/>
      <c r="DVR26" s="248"/>
      <c r="DVS26" s="248"/>
      <c r="DVT26" s="248"/>
      <c r="DVU26" s="248"/>
      <c r="DVV26" s="248"/>
      <c r="DVW26" s="248"/>
      <c r="DVX26" s="248"/>
      <c r="DVY26" s="248"/>
      <c r="DVZ26" s="248"/>
      <c r="DWA26" s="248"/>
      <c r="DWB26" s="248"/>
      <c r="DWC26" s="248"/>
      <c r="DWD26" s="248"/>
      <c r="DWE26" s="248"/>
      <c r="DWF26" s="248"/>
      <c r="DWG26" s="248"/>
      <c r="DWH26" s="248"/>
      <c r="DWI26" s="248"/>
      <c r="DWJ26" s="248"/>
      <c r="DWK26" s="248"/>
      <c r="DWL26" s="248"/>
      <c r="DWM26" s="248"/>
      <c r="DWN26" s="248"/>
      <c r="DWO26" s="248"/>
      <c r="DWP26" s="248"/>
      <c r="DWQ26" s="248"/>
      <c r="DWR26" s="248"/>
      <c r="DWS26" s="248"/>
      <c r="DWT26" s="248"/>
      <c r="DWU26" s="248"/>
      <c r="DWV26" s="248"/>
      <c r="DWW26" s="248"/>
      <c r="DWX26" s="248"/>
      <c r="DWY26" s="248"/>
      <c r="DWZ26" s="248"/>
      <c r="DXA26" s="248"/>
      <c r="DXB26" s="248"/>
      <c r="DXC26" s="248"/>
      <c r="DXD26" s="248"/>
      <c r="DXE26" s="248"/>
      <c r="DXF26" s="248"/>
      <c r="DXG26" s="248"/>
      <c r="DXH26" s="248"/>
      <c r="DXI26" s="248"/>
      <c r="DXJ26" s="248"/>
      <c r="DXK26" s="248"/>
      <c r="DXL26" s="248"/>
      <c r="DXM26" s="248"/>
      <c r="DXN26" s="248"/>
      <c r="DXO26" s="248"/>
      <c r="DXP26" s="248"/>
      <c r="DXQ26" s="248"/>
      <c r="DXR26" s="248"/>
      <c r="DXS26" s="248"/>
      <c r="DXT26" s="248"/>
      <c r="DXU26" s="248"/>
      <c r="DXV26" s="248"/>
      <c r="DXW26" s="248"/>
      <c r="DXX26" s="248"/>
      <c r="DXY26" s="248"/>
      <c r="DXZ26" s="248"/>
      <c r="DYA26" s="248"/>
      <c r="DYB26" s="248"/>
      <c r="DYC26" s="248"/>
      <c r="DYD26" s="248"/>
      <c r="DYE26" s="248"/>
      <c r="DYF26" s="248"/>
      <c r="DYG26" s="248"/>
      <c r="DYH26" s="248"/>
      <c r="DYI26" s="248"/>
      <c r="DYJ26" s="248"/>
      <c r="DYK26" s="248"/>
      <c r="DYL26" s="248"/>
      <c r="DYM26" s="248"/>
      <c r="DYN26" s="248"/>
      <c r="DYO26" s="248"/>
      <c r="DYP26" s="248"/>
      <c r="DYQ26" s="248"/>
      <c r="DYR26" s="248"/>
      <c r="DYS26" s="248"/>
      <c r="DYT26" s="248"/>
      <c r="DYU26" s="248"/>
      <c r="DYV26" s="248"/>
      <c r="DYW26" s="248"/>
      <c r="DYX26" s="248"/>
      <c r="DYY26" s="248"/>
      <c r="DYZ26" s="248"/>
      <c r="DZA26" s="248"/>
      <c r="DZB26" s="248"/>
      <c r="DZC26" s="248"/>
      <c r="DZD26" s="248"/>
      <c r="DZE26" s="248"/>
      <c r="DZF26" s="248"/>
      <c r="DZG26" s="248"/>
      <c r="DZH26" s="248"/>
      <c r="DZI26" s="248"/>
      <c r="DZJ26" s="248"/>
      <c r="DZK26" s="248"/>
      <c r="DZL26" s="248"/>
      <c r="DZM26" s="248"/>
      <c r="DZN26" s="248"/>
      <c r="DZO26" s="248"/>
      <c r="DZP26" s="248"/>
      <c r="DZQ26" s="248"/>
      <c r="DZR26" s="248"/>
      <c r="DZS26" s="248"/>
      <c r="DZT26" s="248"/>
      <c r="DZU26" s="248"/>
      <c r="DZV26" s="248"/>
      <c r="DZW26" s="248"/>
      <c r="DZX26" s="248"/>
      <c r="DZY26" s="248"/>
      <c r="DZZ26" s="248"/>
      <c r="EAA26" s="248"/>
      <c r="EAB26" s="248"/>
      <c r="EAC26" s="248"/>
      <c r="EAD26" s="248"/>
      <c r="EAE26" s="248"/>
      <c r="EAF26" s="248"/>
      <c r="EAG26" s="248"/>
      <c r="EAH26" s="248"/>
      <c r="EAI26" s="248"/>
      <c r="EAJ26" s="248"/>
      <c r="EAK26" s="248"/>
      <c r="EAL26" s="248"/>
      <c r="EAM26" s="248"/>
      <c r="EAN26" s="248"/>
      <c r="EAO26" s="248"/>
      <c r="EAP26" s="248"/>
      <c r="EAQ26" s="248"/>
      <c r="EAR26" s="248"/>
      <c r="EAS26" s="248"/>
      <c r="EAT26" s="248"/>
      <c r="EAU26" s="248"/>
      <c r="EAV26" s="248"/>
      <c r="EAW26" s="248"/>
      <c r="EAX26" s="248"/>
      <c r="EAY26" s="248"/>
      <c r="EAZ26" s="248"/>
      <c r="EBA26" s="248"/>
      <c r="EBB26" s="248"/>
      <c r="EBC26" s="248"/>
      <c r="EBD26" s="248"/>
      <c r="EBE26" s="248"/>
      <c r="EBF26" s="248"/>
      <c r="EBG26" s="248"/>
      <c r="EBH26" s="248"/>
      <c r="EBI26" s="248"/>
      <c r="EBJ26" s="248"/>
      <c r="EBK26" s="248"/>
      <c r="EBL26" s="248"/>
      <c r="EBM26" s="248"/>
      <c r="EBN26" s="248"/>
      <c r="EBO26" s="248"/>
      <c r="EBP26" s="248"/>
      <c r="EBQ26" s="248"/>
      <c r="EBR26" s="248"/>
      <c r="EBS26" s="248"/>
      <c r="EBT26" s="248"/>
      <c r="EBU26" s="248"/>
      <c r="EBV26" s="248"/>
      <c r="EBW26" s="248"/>
      <c r="EBX26" s="248"/>
      <c r="EBY26" s="248"/>
      <c r="EBZ26" s="248"/>
      <c r="ECA26" s="248"/>
      <c r="ECB26" s="248"/>
      <c r="ECC26" s="248"/>
      <c r="ECD26" s="248"/>
      <c r="ECE26" s="248"/>
      <c r="ECF26" s="248"/>
      <c r="ECG26" s="248"/>
      <c r="ECH26" s="248"/>
      <c r="ECI26" s="248"/>
      <c r="ECJ26" s="248"/>
      <c r="ECK26" s="248"/>
      <c r="ECL26" s="248"/>
      <c r="ECM26" s="248"/>
      <c r="ECN26" s="248"/>
      <c r="ECO26" s="248"/>
      <c r="ECP26" s="248"/>
      <c r="ECQ26" s="248"/>
      <c r="ECR26" s="248"/>
      <c r="ECS26" s="248"/>
      <c r="ECT26" s="248"/>
      <c r="ECU26" s="248"/>
      <c r="ECV26" s="248"/>
      <c r="ECW26" s="248"/>
      <c r="ECX26" s="248"/>
      <c r="ECY26" s="248"/>
      <c r="ECZ26" s="248"/>
      <c r="EDA26" s="248"/>
      <c r="EDB26" s="248"/>
      <c r="EDC26" s="248"/>
      <c r="EDD26" s="248"/>
      <c r="EDE26" s="248"/>
      <c r="EDF26" s="248"/>
      <c r="EDG26" s="248"/>
      <c r="EDH26" s="248"/>
      <c r="EDI26" s="248"/>
      <c r="EDJ26" s="248"/>
      <c r="EDK26" s="248"/>
      <c r="EDL26" s="248"/>
      <c r="EDM26" s="248"/>
      <c r="EDN26" s="248"/>
      <c r="EDO26" s="248"/>
      <c r="EDP26" s="248"/>
      <c r="EDQ26" s="248"/>
      <c r="EDR26" s="248"/>
      <c r="EDS26" s="248"/>
      <c r="EDT26" s="248"/>
      <c r="EDU26" s="248"/>
      <c r="EDV26" s="248"/>
      <c r="EDW26" s="248"/>
      <c r="EDX26" s="248"/>
      <c r="EDY26" s="248"/>
      <c r="EDZ26" s="248"/>
      <c r="EEA26" s="248"/>
      <c r="EEB26" s="248"/>
      <c r="EEC26" s="248"/>
      <c r="EED26" s="248"/>
      <c r="EEE26" s="248"/>
      <c r="EEF26" s="248"/>
      <c r="EEG26" s="248"/>
      <c r="EEH26" s="248"/>
      <c r="EEI26" s="248"/>
      <c r="EEJ26" s="248"/>
      <c r="EEK26" s="248"/>
      <c r="EEL26" s="248"/>
      <c r="EEM26" s="248"/>
      <c r="EEN26" s="248"/>
      <c r="EEO26" s="248"/>
      <c r="EEP26" s="248"/>
      <c r="EEQ26" s="248"/>
      <c r="EER26" s="248"/>
      <c r="EES26" s="248"/>
      <c r="EET26" s="248"/>
      <c r="EEU26" s="248"/>
      <c r="EEV26" s="248"/>
      <c r="EEW26" s="248"/>
      <c r="EEX26" s="248"/>
      <c r="EEY26" s="248"/>
      <c r="EEZ26" s="248"/>
      <c r="EFA26" s="248"/>
      <c r="EFB26" s="248"/>
      <c r="EFC26" s="248"/>
      <c r="EFD26" s="248"/>
      <c r="EFE26" s="248"/>
      <c r="EFF26" s="248"/>
      <c r="EFG26" s="248"/>
      <c r="EFH26" s="248"/>
      <c r="EFI26" s="248"/>
      <c r="EFJ26" s="248"/>
      <c r="EFK26" s="248"/>
      <c r="EFL26" s="248"/>
      <c r="EFM26" s="248"/>
      <c r="EFN26" s="248"/>
      <c r="EFO26" s="248"/>
      <c r="EFP26" s="248"/>
      <c r="EFQ26" s="248"/>
      <c r="EFR26" s="248"/>
      <c r="EFS26" s="248"/>
      <c r="EFT26" s="248"/>
      <c r="EFU26" s="248"/>
      <c r="EFV26" s="248"/>
      <c r="EFW26" s="248"/>
      <c r="EFX26" s="248"/>
      <c r="EFY26" s="248"/>
      <c r="EFZ26" s="248"/>
      <c r="EGA26" s="248"/>
      <c r="EGB26" s="248"/>
      <c r="EGC26" s="248"/>
      <c r="EGD26" s="248"/>
      <c r="EGE26" s="248"/>
      <c r="EGF26" s="248"/>
      <c r="EGG26" s="248"/>
      <c r="EGH26" s="248"/>
      <c r="EGI26" s="248"/>
      <c r="EGJ26" s="248"/>
      <c r="EGK26" s="248"/>
      <c r="EGL26" s="248"/>
      <c r="EGM26" s="248"/>
      <c r="EGN26" s="248"/>
      <c r="EGO26" s="248"/>
      <c r="EGP26" s="248"/>
      <c r="EGQ26" s="248"/>
      <c r="EGR26" s="248"/>
      <c r="EGS26" s="248"/>
      <c r="EGT26" s="248"/>
      <c r="EGU26" s="248"/>
      <c r="EGV26" s="248"/>
      <c r="EGW26" s="248"/>
      <c r="EGX26" s="248"/>
      <c r="EGY26" s="248"/>
      <c r="EGZ26" s="248"/>
      <c r="EHA26" s="248"/>
      <c r="EHB26" s="248"/>
      <c r="EHC26" s="248"/>
      <c r="EHD26" s="248"/>
      <c r="EHE26" s="248"/>
      <c r="EHF26" s="248"/>
      <c r="EHG26" s="248"/>
      <c r="EHH26" s="248"/>
      <c r="EHI26" s="248"/>
      <c r="EHJ26" s="248"/>
      <c r="EHK26" s="248"/>
      <c r="EHL26" s="248"/>
      <c r="EHM26" s="248"/>
      <c r="EHN26" s="248"/>
      <c r="EHO26" s="248"/>
      <c r="EHP26" s="248"/>
      <c r="EHQ26" s="248"/>
      <c r="EHR26" s="248"/>
      <c r="EHS26" s="248"/>
      <c r="EHT26" s="248"/>
      <c r="EHU26" s="248"/>
      <c r="EHV26" s="248"/>
      <c r="EHW26" s="248"/>
      <c r="EHX26" s="248"/>
      <c r="EHY26" s="248"/>
      <c r="EHZ26" s="248"/>
      <c r="EIA26" s="248"/>
      <c r="EIB26" s="248"/>
      <c r="EIC26" s="248"/>
      <c r="EID26" s="248"/>
      <c r="EIE26" s="248"/>
      <c r="EIF26" s="248"/>
      <c r="EIG26" s="248"/>
      <c r="EIH26" s="248"/>
      <c r="EII26" s="248"/>
      <c r="EIJ26" s="248"/>
      <c r="EIK26" s="248"/>
      <c r="EIL26" s="248"/>
      <c r="EIM26" s="248"/>
      <c r="EIN26" s="248"/>
      <c r="EIO26" s="248"/>
      <c r="EIP26" s="248"/>
      <c r="EIQ26" s="248"/>
      <c r="EIR26" s="248"/>
      <c r="EIS26" s="248"/>
      <c r="EIT26" s="248"/>
      <c r="EIU26" s="248"/>
      <c r="EIV26" s="248"/>
      <c r="EIW26" s="248"/>
      <c r="EIX26" s="248"/>
      <c r="EIY26" s="248"/>
      <c r="EIZ26" s="248"/>
      <c r="EJA26" s="248"/>
      <c r="EJB26" s="248"/>
      <c r="EJC26" s="248"/>
      <c r="EJD26" s="248"/>
      <c r="EJE26" s="248"/>
      <c r="EJF26" s="248"/>
      <c r="EJG26" s="248"/>
      <c r="EJH26" s="248"/>
      <c r="EJI26" s="248"/>
      <c r="EJJ26" s="248"/>
      <c r="EJK26" s="248"/>
      <c r="EJL26" s="248"/>
      <c r="EJM26" s="248"/>
      <c r="EJN26" s="248"/>
      <c r="EJO26" s="248"/>
      <c r="EJP26" s="248"/>
      <c r="EJQ26" s="248"/>
      <c r="EJR26" s="248"/>
      <c r="EJS26" s="248"/>
      <c r="EJT26" s="248"/>
      <c r="EJU26" s="248"/>
      <c r="EJV26" s="248"/>
      <c r="EJW26" s="248"/>
      <c r="EJX26" s="248"/>
      <c r="EJY26" s="248"/>
      <c r="EJZ26" s="248"/>
      <c r="EKA26" s="248"/>
      <c r="EKB26" s="248"/>
      <c r="EKC26" s="248"/>
      <c r="EKD26" s="248"/>
      <c r="EKE26" s="248"/>
      <c r="EKF26" s="248"/>
      <c r="EKG26" s="248"/>
      <c r="EKH26" s="248"/>
      <c r="EKI26" s="248"/>
      <c r="EKJ26" s="248"/>
      <c r="EKK26" s="248"/>
      <c r="EKL26" s="248"/>
      <c r="EKM26" s="248"/>
      <c r="EKN26" s="248"/>
      <c r="EKO26" s="248"/>
      <c r="EKP26" s="248"/>
      <c r="EKQ26" s="248"/>
      <c r="EKR26" s="248"/>
      <c r="EKS26" s="248"/>
      <c r="EKT26" s="248"/>
      <c r="EKU26" s="248"/>
      <c r="EKV26" s="248"/>
      <c r="EKW26" s="248"/>
      <c r="EKX26" s="248"/>
      <c r="EKY26" s="248"/>
      <c r="EKZ26" s="248"/>
      <c r="ELA26" s="248"/>
      <c r="ELB26" s="248"/>
      <c r="ELC26" s="248"/>
      <c r="ELD26" s="248"/>
      <c r="ELE26" s="248"/>
      <c r="ELF26" s="248"/>
      <c r="ELG26" s="248"/>
      <c r="ELH26" s="248"/>
      <c r="ELI26" s="248"/>
      <c r="ELJ26" s="248"/>
      <c r="ELK26" s="248"/>
      <c r="ELL26" s="248"/>
      <c r="ELM26" s="248"/>
      <c r="ELN26" s="248"/>
      <c r="ELO26" s="248"/>
      <c r="ELP26" s="248"/>
      <c r="ELQ26" s="248"/>
      <c r="ELR26" s="248"/>
      <c r="ELS26" s="248"/>
      <c r="ELT26" s="248"/>
      <c r="ELU26" s="248"/>
      <c r="ELV26" s="248"/>
      <c r="ELW26" s="248"/>
      <c r="ELX26" s="248"/>
      <c r="ELY26" s="248"/>
      <c r="ELZ26" s="248"/>
      <c r="EMA26" s="248"/>
      <c r="EMB26" s="248"/>
      <c r="EMC26" s="248"/>
      <c r="EMD26" s="248"/>
      <c r="EME26" s="248"/>
      <c r="EMF26" s="248"/>
      <c r="EMG26" s="248"/>
      <c r="EMH26" s="248"/>
      <c r="EMI26" s="248"/>
      <c r="EMJ26" s="248"/>
      <c r="EMK26" s="248"/>
      <c r="EML26" s="248"/>
      <c r="EMM26" s="248"/>
      <c r="EMN26" s="248"/>
      <c r="EMO26" s="248"/>
      <c r="EMP26" s="248"/>
      <c r="EMQ26" s="248"/>
      <c r="EMR26" s="248"/>
      <c r="EMS26" s="248"/>
      <c r="EMT26" s="248"/>
      <c r="EMU26" s="248"/>
      <c r="EMV26" s="248"/>
      <c r="EMW26" s="248"/>
      <c r="EMX26" s="248"/>
      <c r="EMY26" s="248"/>
      <c r="EMZ26" s="248"/>
      <c r="ENA26" s="248"/>
      <c r="ENB26" s="248"/>
      <c r="ENC26" s="248"/>
      <c r="END26" s="248"/>
      <c r="ENE26" s="248"/>
      <c r="ENF26" s="248"/>
      <c r="ENG26" s="248"/>
      <c r="ENH26" s="248"/>
      <c r="ENI26" s="248"/>
      <c r="ENJ26" s="248"/>
      <c r="ENK26" s="248"/>
      <c r="ENL26" s="248"/>
      <c r="ENM26" s="248"/>
      <c r="ENN26" s="248"/>
      <c r="ENO26" s="248"/>
      <c r="ENP26" s="248"/>
      <c r="ENQ26" s="248"/>
      <c r="ENR26" s="248"/>
      <c r="ENS26" s="248"/>
      <c r="ENT26" s="248"/>
      <c r="ENU26" s="248"/>
      <c r="ENV26" s="248"/>
      <c r="ENW26" s="248"/>
      <c r="ENX26" s="248"/>
      <c r="ENY26" s="248"/>
      <c r="ENZ26" s="248"/>
      <c r="EOA26" s="248"/>
      <c r="EOB26" s="248"/>
      <c r="EOC26" s="248"/>
      <c r="EOD26" s="248"/>
      <c r="EOE26" s="248"/>
      <c r="EOF26" s="248"/>
      <c r="EOG26" s="248"/>
      <c r="EOH26" s="248"/>
      <c r="EOI26" s="248"/>
      <c r="EOJ26" s="248"/>
      <c r="EOK26" s="248"/>
      <c r="EOL26" s="248"/>
      <c r="EOM26" s="248"/>
      <c r="EON26" s="248"/>
      <c r="EOO26" s="248"/>
      <c r="EOP26" s="248"/>
      <c r="EOQ26" s="248"/>
      <c r="EOR26" s="248"/>
      <c r="EOS26" s="248"/>
      <c r="EOT26" s="248"/>
      <c r="EOU26" s="248"/>
      <c r="EOV26" s="248"/>
      <c r="EOW26" s="248"/>
      <c r="EOX26" s="248"/>
      <c r="EOY26" s="248"/>
      <c r="EOZ26" s="248"/>
      <c r="EPA26" s="248"/>
      <c r="EPB26" s="248"/>
      <c r="EPC26" s="248"/>
      <c r="EPD26" s="248"/>
      <c r="EPE26" s="248"/>
      <c r="EPF26" s="248"/>
      <c r="EPG26" s="248"/>
      <c r="EPH26" s="248"/>
      <c r="EPI26" s="248"/>
      <c r="EPJ26" s="248"/>
      <c r="EPK26" s="248"/>
      <c r="EPL26" s="248"/>
      <c r="EPM26" s="248"/>
      <c r="EPN26" s="248"/>
      <c r="EPO26" s="248"/>
      <c r="EPP26" s="248"/>
      <c r="EPQ26" s="248"/>
      <c r="EPR26" s="248"/>
      <c r="EPS26" s="248"/>
      <c r="EPT26" s="248"/>
      <c r="EPU26" s="248"/>
      <c r="EPV26" s="248"/>
      <c r="EPW26" s="248"/>
      <c r="EPX26" s="248"/>
      <c r="EPY26" s="248"/>
      <c r="EPZ26" s="248"/>
      <c r="EQA26" s="248"/>
      <c r="EQB26" s="248"/>
      <c r="EQC26" s="248"/>
      <c r="EQD26" s="248"/>
      <c r="EQE26" s="248"/>
      <c r="EQF26" s="248"/>
      <c r="EQG26" s="248"/>
      <c r="EQH26" s="248"/>
      <c r="EQI26" s="248"/>
      <c r="EQJ26" s="248"/>
      <c r="EQK26" s="248"/>
      <c r="EQL26" s="248"/>
      <c r="EQM26" s="248"/>
      <c r="EQN26" s="248"/>
      <c r="EQO26" s="248"/>
      <c r="EQP26" s="248"/>
      <c r="EQQ26" s="248"/>
      <c r="EQR26" s="248"/>
      <c r="EQS26" s="248"/>
      <c r="EQT26" s="248"/>
      <c r="EQU26" s="248"/>
      <c r="EQV26" s="248"/>
      <c r="EQW26" s="248"/>
      <c r="EQX26" s="248"/>
      <c r="EQY26" s="248"/>
      <c r="EQZ26" s="248"/>
      <c r="ERA26" s="248"/>
      <c r="ERB26" s="248"/>
      <c r="ERC26" s="248"/>
      <c r="ERD26" s="248"/>
      <c r="ERE26" s="248"/>
      <c r="ERF26" s="248"/>
      <c r="ERG26" s="248"/>
      <c r="ERH26" s="248"/>
      <c r="ERI26" s="248"/>
      <c r="ERJ26" s="248"/>
      <c r="ERK26" s="248"/>
      <c r="ERL26" s="248"/>
      <c r="ERM26" s="248"/>
      <c r="ERN26" s="248"/>
      <c r="ERO26" s="248"/>
      <c r="ERP26" s="248"/>
      <c r="ERQ26" s="248"/>
      <c r="ERR26" s="248"/>
      <c r="ERS26" s="248"/>
      <c r="ERT26" s="248"/>
      <c r="ERU26" s="248"/>
      <c r="ERV26" s="248"/>
      <c r="ERW26" s="248"/>
      <c r="ERX26" s="248"/>
      <c r="ERY26" s="248"/>
      <c r="ERZ26" s="248"/>
      <c r="ESA26" s="248"/>
      <c r="ESB26" s="248"/>
      <c r="ESC26" s="248"/>
      <c r="ESD26" s="248"/>
      <c r="ESE26" s="248"/>
      <c r="ESF26" s="248"/>
      <c r="ESG26" s="248"/>
      <c r="ESH26" s="248"/>
      <c r="ESI26" s="248"/>
      <c r="ESJ26" s="248"/>
      <c r="ESK26" s="248"/>
      <c r="ESL26" s="248"/>
      <c r="ESM26" s="248"/>
      <c r="ESN26" s="248"/>
      <c r="ESO26" s="248"/>
      <c r="ESP26" s="248"/>
      <c r="ESQ26" s="248"/>
      <c r="ESR26" s="248"/>
      <c r="ESS26" s="248"/>
      <c r="EST26" s="248"/>
      <c r="ESU26" s="248"/>
      <c r="ESV26" s="248"/>
      <c r="ESW26" s="248"/>
      <c r="ESX26" s="248"/>
      <c r="ESY26" s="248"/>
      <c r="ESZ26" s="248"/>
      <c r="ETA26" s="248"/>
      <c r="ETB26" s="248"/>
      <c r="ETC26" s="248"/>
      <c r="ETD26" s="248"/>
      <c r="ETE26" s="248"/>
      <c r="ETF26" s="248"/>
      <c r="ETG26" s="248"/>
      <c r="ETH26" s="248"/>
      <c r="ETI26" s="248"/>
      <c r="ETJ26" s="248"/>
      <c r="ETK26" s="248"/>
      <c r="ETL26" s="248"/>
      <c r="ETM26" s="248"/>
      <c r="ETN26" s="248"/>
      <c r="ETO26" s="248"/>
      <c r="ETP26" s="248"/>
      <c r="ETQ26" s="248"/>
      <c r="ETR26" s="248"/>
      <c r="ETS26" s="248"/>
      <c r="ETT26" s="248"/>
      <c r="ETU26" s="248"/>
      <c r="ETV26" s="248"/>
      <c r="ETW26" s="248"/>
      <c r="ETX26" s="248"/>
      <c r="ETY26" s="248"/>
      <c r="ETZ26" s="248"/>
      <c r="EUA26" s="248"/>
      <c r="EUB26" s="248"/>
      <c r="EUC26" s="248"/>
      <c r="EUD26" s="248"/>
      <c r="EUE26" s="248"/>
      <c r="EUF26" s="248"/>
      <c r="EUG26" s="248"/>
      <c r="EUH26" s="248"/>
      <c r="EUI26" s="248"/>
      <c r="EUJ26" s="248"/>
      <c r="EUK26" s="248"/>
      <c r="EUL26" s="248"/>
      <c r="EUM26" s="248"/>
      <c r="EUN26" s="248"/>
      <c r="EUO26" s="248"/>
      <c r="EUP26" s="248"/>
      <c r="EUQ26" s="248"/>
      <c r="EUR26" s="248"/>
      <c r="EUS26" s="248"/>
      <c r="EUT26" s="248"/>
      <c r="EUU26" s="248"/>
      <c r="EUV26" s="248"/>
      <c r="EUW26" s="248"/>
      <c r="EUX26" s="248"/>
      <c r="EUY26" s="248"/>
      <c r="EUZ26" s="248"/>
      <c r="EVA26" s="248"/>
      <c r="EVB26" s="248"/>
      <c r="EVC26" s="248"/>
      <c r="EVD26" s="248"/>
      <c r="EVE26" s="248"/>
      <c r="EVF26" s="248"/>
      <c r="EVG26" s="248"/>
      <c r="EVH26" s="248"/>
      <c r="EVI26" s="248"/>
      <c r="EVJ26" s="248"/>
      <c r="EVK26" s="248"/>
      <c r="EVL26" s="248"/>
      <c r="EVM26" s="248"/>
      <c r="EVN26" s="248"/>
      <c r="EVO26" s="248"/>
      <c r="EVP26" s="248"/>
      <c r="EVQ26" s="248"/>
      <c r="EVR26" s="248"/>
      <c r="EVS26" s="248"/>
      <c r="EVT26" s="248"/>
      <c r="EVU26" s="248"/>
      <c r="EVV26" s="248"/>
      <c r="EVW26" s="248"/>
      <c r="EVX26" s="248"/>
      <c r="EVY26" s="248"/>
      <c r="EVZ26" s="248"/>
      <c r="EWA26" s="248"/>
      <c r="EWB26" s="248"/>
      <c r="EWC26" s="248"/>
      <c r="EWD26" s="248"/>
      <c r="EWE26" s="248"/>
      <c r="EWF26" s="248"/>
      <c r="EWG26" s="248"/>
      <c r="EWH26" s="248"/>
      <c r="EWI26" s="248"/>
      <c r="EWJ26" s="248"/>
      <c r="EWK26" s="248"/>
      <c r="EWL26" s="248"/>
      <c r="EWM26" s="248"/>
      <c r="EWN26" s="248"/>
      <c r="EWO26" s="248"/>
      <c r="EWP26" s="248"/>
      <c r="EWQ26" s="248"/>
      <c r="EWR26" s="248"/>
      <c r="EWS26" s="248"/>
      <c r="EWT26" s="248"/>
      <c r="EWU26" s="248"/>
      <c r="EWV26" s="248"/>
      <c r="EWW26" s="248"/>
      <c r="EWX26" s="248"/>
      <c r="EWY26" s="248"/>
      <c r="EWZ26" s="248"/>
      <c r="EXA26" s="248"/>
      <c r="EXB26" s="248"/>
      <c r="EXC26" s="248"/>
      <c r="EXD26" s="248"/>
      <c r="EXE26" s="248"/>
      <c r="EXF26" s="248"/>
      <c r="EXG26" s="248"/>
      <c r="EXH26" s="248"/>
      <c r="EXI26" s="248"/>
      <c r="EXJ26" s="248"/>
      <c r="EXK26" s="248"/>
      <c r="EXL26" s="248"/>
      <c r="EXM26" s="248"/>
      <c r="EXN26" s="248"/>
      <c r="EXO26" s="248"/>
      <c r="EXP26" s="248"/>
      <c r="EXQ26" s="248"/>
      <c r="EXR26" s="248"/>
      <c r="EXS26" s="248"/>
      <c r="EXT26" s="248"/>
      <c r="EXU26" s="248"/>
      <c r="EXV26" s="248"/>
      <c r="EXW26" s="248"/>
      <c r="EXX26" s="248"/>
      <c r="EXY26" s="248"/>
      <c r="EXZ26" s="248"/>
      <c r="EYA26" s="248"/>
      <c r="EYB26" s="248"/>
      <c r="EYC26" s="248"/>
      <c r="EYD26" s="248"/>
      <c r="EYE26" s="248"/>
      <c r="EYF26" s="248"/>
      <c r="EYG26" s="248"/>
      <c r="EYH26" s="248"/>
      <c r="EYI26" s="248"/>
      <c r="EYJ26" s="248"/>
      <c r="EYK26" s="248"/>
      <c r="EYL26" s="248"/>
      <c r="EYM26" s="248"/>
      <c r="EYN26" s="248"/>
      <c r="EYO26" s="248"/>
      <c r="EYP26" s="248"/>
      <c r="EYQ26" s="248"/>
      <c r="EYR26" s="248"/>
      <c r="EYS26" s="248"/>
      <c r="EYT26" s="248"/>
      <c r="EYU26" s="248"/>
      <c r="EYV26" s="248"/>
      <c r="EYW26" s="248"/>
      <c r="EYX26" s="248"/>
      <c r="EYY26" s="248"/>
      <c r="EYZ26" s="248"/>
      <c r="EZA26" s="248"/>
      <c r="EZB26" s="248"/>
      <c r="EZC26" s="248"/>
      <c r="EZD26" s="248"/>
      <c r="EZE26" s="248"/>
      <c r="EZF26" s="248"/>
      <c r="EZG26" s="248"/>
      <c r="EZH26" s="248"/>
      <c r="EZI26" s="248"/>
      <c r="EZJ26" s="248"/>
      <c r="EZK26" s="248"/>
      <c r="EZL26" s="248"/>
      <c r="EZM26" s="248"/>
      <c r="EZN26" s="248"/>
      <c r="EZO26" s="248"/>
      <c r="EZP26" s="248"/>
      <c r="EZQ26" s="248"/>
      <c r="EZR26" s="248"/>
      <c r="EZS26" s="248"/>
      <c r="EZT26" s="248"/>
      <c r="EZU26" s="248"/>
      <c r="EZV26" s="248"/>
      <c r="EZW26" s="248"/>
      <c r="EZX26" s="248"/>
      <c r="EZY26" s="248"/>
      <c r="EZZ26" s="248"/>
      <c r="FAA26" s="248"/>
      <c r="FAB26" s="248"/>
      <c r="FAC26" s="248"/>
      <c r="FAD26" s="248"/>
      <c r="FAE26" s="248"/>
      <c r="FAF26" s="248"/>
      <c r="FAG26" s="248"/>
      <c r="FAH26" s="248"/>
      <c r="FAI26" s="248"/>
      <c r="FAJ26" s="248"/>
      <c r="FAK26" s="248"/>
      <c r="FAL26" s="248"/>
      <c r="FAM26" s="248"/>
      <c r="FAN26" s="248"/>
      <c r="FAO26" s="248"/>
      <c r="FAP26" s="248"/>
      <c r="FAQ26" s="248"/>
      <c r="FAR26" s="248"/>
      <c r="FAS26" s="248"/>
      <c r="FAT26" s="248"/>
      <c r="FAU26" s="248"/>
      <c r="FAV26" s="248"/>
      <c r="FAW26" s="248"/>
      <c r="FAX26" s="248"/>
      <c r="FAY26" s="248"/>
      <c r="FAZ26" s="248"/>
      <c r="FBA26" s="248"/>
      <c r="FBB26" s="248"/>
      <c r="FBC26" s="248"/>
      <c r="FBD26" s="248"/>
      <c r="FBE26" s="248"/>
      <c r="FBF26" s="248"/>
      <c r="FBG26" s="248"/>
      <c r="FBH26" s="248"/>
      <c r="FBI26" s="248"/>
      <c r="FBJ26" s="248"/>
      <c r="FBK26" s="248"/>
      <c r="FBL26" s="248"/>
      <c r="FBM26" s="248"/>
      <c r="FBN26" s="248"/>
      <c r="FBO26" s="248"/>
      <c r="FBP26" s="248"/>
      <c r="FBQ26" s="248"/>
      <c r="FBR26" s="248"/>
      <c r="FBS26" s="248"/>
      <c r="FBT26" s="248"/>
      <c r="FBU26" s="248"/>
      <c r="FBV26" s="248"/>
      <c r="FBW26" s="248"/>
      <c r="FBX26" s="248"/>
      <c r="FBY26" s="248"/>
      <c r="FBZ26" s="248"/>
      <c r="FCA26" s="248"/>
      <c r="FCB26" s="248"/>
      <c r="FCC26" s="248"/>
      <c r="FCD26" s="248"/>
      <c r="FCE26" s="248"/>
      <c r="FCF26" s="248"/>
      <c r="FCG26" s="248"/>
      <c r="FCH26" s="248"/>
      <c r="FCI26" s="248"/>
      <c r="FCJ26" s="248"/>
      <c r="FCK26" s="248"/>
      <c r="FCL26" s="248"/>
      <c r="FCM26" s="248"/>
      <c r="FCN26" s="248"/>
      <c r="FCO26" s="248"/>
      <c r="FCP26" s="248"/>
      <c r="FCQ26" s="248"/>
      <c r="FCR26" s="248"/>
      <c r="FCS26" s="248"/>
      <c r="FCT26" s="248"/>
      <c r="FCU26" s="248"/>
      <c r="FCV26" s="248"/>
      <c r="FCW26" s="248"/>
      <c r="FCX26" s="248"/>
      <c r="FCY26" s="248"/>
      <c r="FCZ26" s="248"/>
      <c r="FDA26" s="248"/>
      <c r="FDB26" s="248"/>
      <c r="FDC26" s="248"/>
      <c r="FDD26" s="248"/>
      <c r="FDE26" s="248"/>
      <c r="FDF26" s="248"/>
      <c r="FDG26" s="248"/>
      <c r="FDH26" s="248"/>
      <c r="FDI26" s="248"/>
      <c r="FDJ26" s="248"/>
      <c r="FDK26" s="248"/>
      <c r="FDL26" s="248"/>
      <c r="FDM26" s="248"/>
      <c r="FDN26" s="248"/>
      <c r="FDO26" s="248"/>
      <c r="FDP26" s="248"/>
      <c r="FDQ26" s="248"/>
      <c r="FDR26" s="248"/>
      <c r="FDS26" s="248"/>
      <c r="FDT26" s="248"/>
      <c r="FDU26" s="248"/>
      <c r="FDV26" s="248"/>
      <c r="FDW26" s="248"/>
      <c r="FDX26" s="248"/>
      <c r="FDY26" s="248"/>
      <c r="FDZ26" s="248"/>
      <c r="FEA26" s="248"/>
      <c r="FEB26" s="248"/>
      <c r="FEC26" s="248"/>
      <c r="FED26" s="248"/>
      <c r="FEE26" s="248"/>
      <c r="FEF26" s="248"/>
      <c r="FEG26" s="248"/>
      <c r="FEH26" s="248"/>
      <c r="FEI26" s="248"/>
      <c r="FEJ26" s="248"/>
      <c r="FEK26" s="248"/>
      <c r="FEL26" s="248"/>
      <c r="FEM26" s="248"/>
      <c r="FEN26" s="248"/>
      <c r="FEO26" s="248"/>
      <c r="FEP26" s="248"/>
      <c r="FEQ26" s="248"/>
      <c r="FER26" s="248"/>
      <c r="FES26" s="248"/>
      <c r="FET26" s="248"/>
      <c r="FEU26" s="248"/>
      <c r="FEV26" s="248"/>
      <c r="FEW26" s="248"/>
      <c r="FEX26" s="248"/>
      <c r="FEY26" s="248"/>
      <c r="FEZ26" s="248"/>
      <c r="FFA26" s="248"/>
      <c r="FFB26" s="248"/>
      <c r="FFC26" s="248"/>
      <c r="FFD26" s="248"/>
      <c r="FFE26" s="248"/>
      <c r="FFF26" s="248"/>
      <c r="FFG26" s="248"/>
      <c r="FFH26" s="248"/>
      <c r="FFI26" s="248"/>
      <c r="FFJ26" s="248"/>
      <c r="FFK26" s="248"/>
      <c r="FFL26" s="248"/>
      <c r="FFM26" s="248"/>
      <c r="FFN26" s="248"/>
      <c r="FFO26" s="248"/>
      <c r="FFP26" s="248"/>
      <c r="FFQ26" s="248"/>
      <c r="FFR26" s="248"/>
      <c r="FFS26" s="248"/>
      <c r="FFT26" s="248"/>
      <c r="FFU26" s="248"/>
      <c r="FFV26" s="248"/>
      <c r="FFW26" s="248"/>
      <c r="FFX26" s="248"/>
      <c r="FFY26" s="248"/>
      <c r="FFZ26" s="248"/>
      <c r="FGA26" s="248"/>
      <c r="FGB26" s="248"/>
      <c r="FGC26" s="248"/>
      <c r="FGD26" s="248"/>
      <c r="FGE26" s="248"/>
      <c r="FGF26" s="248"/>
      <c r="FGG26" s="248"/>
      <c r="FGH26" s="248"/>
      <c r="FGI26" s="248"/>
      <c r="FGJ26" s="248"/>
      <c r="FGK26" s="248"/>
      <c r="FGL26" s="248"/>
      <c r="FGM26" s="248"/>
      <c r="FGN26" s="248"/>
      <c r="FGO26" s="248"/>
      <c r="FGP26" s="248"/>
      <c r="FGQ26" s="248"/>
      <c r="FGR26" s="248"/>
      <c r="FGS26" s="248"/>
      <c r="FGT26" s="248"/>
      <c r="FGU26" s="248"/>
      <c r="FGV26" s="248"/>
      <c r="FGW26" s="248"/>
      <c r="FGX26" s="248"/>
      <c r="FGY26" s="248"/>
      <c r="FGZ26" s="248"/>
      <c r="FHA26" s="248"/>
      <c r="FHB26" s="248"/>
      <c r="FHC26" s="248"/>
      <c r="FHD26" s="248"/>
      <c r="FHE26" s="248"/>
      <c r="FHF26" s="248"/>
      <c r="FHG26" s="248"/>
      <c r="FHH26" s="248"/>
      <c r="FHI26" s="248"/>
      <c r="FHJ26" s="248"/>
      <c r="FHK26" s="248"/>
      <c r="FHL26" s="248"/>
      <c r="FHM26" s="248"/>
      <c r="FHN26" s="248"/>
      <c r="FHO26" s="248"/>
      <c r="FHP26" s="248"/>
      <c r="FHQ26" s="248"/>
      <c r="FHR26" s="248"/>
      <c r="FHS26" s="248"/>
      <c r="FHT26" s="248"/>
      <c r="FHU26" s="248"/>
      <c r="FHV26" s="248"/>
      <c r="FHW26" s="248"/>
      <c r="FHX26" s="248"/>
      <c r="FHY26" s="248"/>
      <c r="FHZ26" s="248"/>
      <c r="FIA26" s="248"/>
      <c r="FIB26" s="248"/>
      <c r="FIC26" s="248"/>
      <c r="FID26" s="248"/>
      <c r="FIE26" s="248"/>
      <c r="FIF26" s="248"/>
      <c r="FIG26" s="248"/>
      <c r="FIH26" s="248"/>
      <c r="FII26" s="248"/>
      <c r="FIJ26" s="248"/>
      <c r="FIK26" s="248"/>
      <c r="FIL26" s="248"/>
      <c r="FIM26" s="248"/>
      <c r="FIN26" s="248"/>
      <c r="FIO26" s="248"/>
      <c r="FIP26" s="248"/>
      <c r="FIQ26" s="248"/>
      <c r="FIR26" s="248"/>
      <c r="FIS26" s="248"/>
      <c r="FIT26" s="248"/>
      <c r="FIU26" s="248"/>
      <c r="FIV26" s="248"/>
      <c r="FIW26" s="248"/>
      <c r="FIX26" s="248"/>
      <c r="FIY26" s="248"/>
      <c r="FIZ26" s="248"/>
      <c r="FJA26" s="248"/>
      <c r="FJB26" s="248"/>
      <c r="FJC26" s="248"/>
      <c r="FJD26" s="248"/>
      <c r="FJE26" s="248"/>
      <c r="FJF26" s="248"/>
      <c r="FJG26" s="248"/>
      <c r="FJH26" s="248"/>
      <c r="FJI26" s="248"/>
      <c r="FJJ26" s="248"/>
      <c r="FJK26" s="248"/>
      <c r="FJL26" s="248"/>
      <c r="FJM26" s="248"/>
      <c r="FJN26" s="248"/>
      <c r="FJO26" s="248"/>
      <c r="FJP26" s="248"/>
      <c r="FJQ26" s="248"/>
      <c r="FJR26" s="248"/>
      <c r="FJS26" s="248"/>
      <c r="FJT26" s="248"/>
      <c r="FJU26" s="248"/>
      <c r="FJV26" s="248"/>
      <c r="FJW26" s="248"/>
      <c r="FJX26" s="248"/>
      <c r="FJY26" s="248"/>
      <c r="FJZ26" s="248"/>
      <c r="FKA26" s="248"/>
      <c r="FKB26" s="248"/>
      <c r="FKC26" s="248"/>
      <c r="FKD26" s="248"/>
      <c r="FKE26" s="248"/>
      <c r="FKF26" s="248"/>
      <c r="FKG26" s="248"/>
      <c r="FKH26" s="248"/>
      <c r="FKI26" s="248"/>
      <c r="FKJ26" s="248"/>
      <c r="FKK26" s="248"/>
      <c r="FKL26" s="248"/>
      <c r="FKM26" s="248"/>
      <c r="FKN26" s="248"/>
      <c r="FKO26" s="248"/>
      <c r="FKP26" s="248"/>
      <c r="FKQ26" s="248"/>
      <c r="FKR26" s="248"/>
      <c r="FKS26" s="248"/>
      <c r="FKT26" s="248"/>
      <c r="FKU26" s="248"/>
      <c r="FKV26" s="248"/>
      <c r="FKW26" s="248"/>
      <c r="FKX26" s="248"/>
      <c r="FKY26" s="248"/>
      <c r="FKZ26" s="248"/>
      <c r="FLA26" s="248"/>
      <c r="FLB26" s="248"/>
      <c r="FLC26" s="248"/>
      <c r="FLD26" s="248"/>
      <c r="FLE26" s="248"/>
      <c r="FLF26" s="248"/>
      <c r="FLG26" s="248"/>
      <c r="FLH26" s="248"/>
      <c r="FLI26" s="248"/>
      <c r="FLJ26" s="248"/>
      <c r="FLK26" s="248"/>
      <c r="FLL26" s="248"/>
      <c r="FLM26" s="248"/>
      <c r="FLN26" s="248"/>
      <c r="FLO26" s="248"/>
      <c r="FLP26" s="248"/>
      <c r="FLQ26" s="248"/>
      <c r="FLR26" s="248"/>
      <c r="FLS26" s="248"/>
      <c r="FLT26" s="248"/>
      <c r="FLU26" s="248"/>
      <c r="FLV26" s="248"/>
      <c r="FLW26" s="248"/>
      <c r="FLX26" s="248"/>
      <c r="FLY26" s="248"/>
      <c r="FLZ26" s="248"/>
      <c r="FMA26" s="248"/>
      <c r="FMB26" s="248"/>
      <c r="FMC26" s="248"/>
      <c r="FMD26" s="248"/>
      <c r="FME26" s="248"/>
      <c r="FMF26" s="248"/>
      <c r="FMG26" s="248"/>
      <c r="FMH26" s="248"/>
      <c r="FMI26" s="248"/>
      <c r="FMJ26" s="248"/>
      <c r="FMK26" s="248"/>
      <c r="FML26" s="248"/>
      <c r="FMM26" s="248"/>
      <c r="FMN26" s="248"/>
      <c r="FMO26" s="248"/>
      <c r="FMP26" s="248"/>
      <c r="FMQ26" s="248"/>
      <c r="FMR26" s="248"/>
      <c r="FMS26" s="248"/>
      <c r="FMT26" s="248"/>
      <c r="FMU26" s="248"/>
      <c r="FMV26" s="248"/>
      <c r="FMW26" s="248"/>
      <c r="FMX26" s="248"/>
      <c r="FMY26" s="248"/>
      <c r="FMZ26" s="248"/>
      <c r="FNA26" s="248"/>
      <c r="FNB26" s="248"/>
      <c r="FNC26" s="248"/>
      <c r="FND26" s="248"/>
      <c r="FNE26" s="248"/>
      <c r="FNF26" s="248"/>
      <c r="FNG26" s="248"/>
      <c r="FNH26" s="248"/>
      <c r="FNI26" s="248"/>
      <c r="FNJ26" s="248"/>
      <c r="FNK26" s="248"/>
      <c r="FNL26" s="248"/>
      <c r="FNM26" s="248"/>
      <c r="FNN26" s="248"/>
      <c r="FNO26" s="248"/>
      <c r="FNP26" s="248"/>
      <c r="FNQ26" s="248"/>
      <c r="FNR26" s="248"/>
      <c r="FNS26" s="248"/>
      <c r="FNT26" s="248"/>
      <c r="FNU26" s="248"/>
      <c r="FNV26" s="248"/>
      <c r="FNW26" s="248"/>
      <c r="FNX26" s="248"/>
      <c r="FNY26" s="248"/>
      <c r="FNZ26" s="248"/>
      <c r="FOA26" s="248"/>
      <c r="FOB26" s="248"/>
      <c r="FOC26" s="248"/>
      <c r="FOD26" s="248"/>
      <c r="FOE26" s="248"/>
      <c r="FOF26" s="248"/>
      <c r="FOG26" s="248"/>
      <c r="FOH26" s="248"/>
      <c r="FOI26" s="248"/>
      <c r="FOJ26" s="248"/>
      <c r="FOK26" s="248"/>
      <c r="FOL26" s="248"/>
      <c r="FOM26" s="248"/>
      <c r="FON26" s="248"/>
      <c r="FOO26" s="248"/>
      <c r="FOP26" s="248"/>
      <c r="FOQ26" s="248"/>
      <c r="FOR26" s="248"/>
      <c r="FOS26" s="248"/>
      <c r="FOT26" s="248"/>
      <c r="FOU26" s="248"/>
      <c r="FOV26" s="248"/>
      <c r="FOW26" s="248"/>
      <c r="FOX26" s="248"/>
      <c r="FOY26" s="248"/>
      <c r="FOZ26" s="248"/>
      <c r="FPA26" s="248"/>
      <c r="FPB26" s="248"/>
      <c r="FPC26" s="248"/>
      <c r="FPD26" s="248"/>
      <c r="FPE26" s="248"/>
      <c r="FPF26" s="248"/>
      <c r="FPG26" s="248"/>
      <c r="FPH26" s="248"/>
      <c r="FPI26" s="248"/>
      <c r="FPJ26" s="248"/>
      <c r="FPK26" s="248"/>
      <c r="FPL26" s="248"/>
      <c r="FPM26" s="248"/>
      <c r="FPN26" s="248"/>
      <c r="FPO26" s="248"/>
      <c r="FPP26" s="248"/>
      <c r="FPQ26" s="248"/>
      <c r="FPR26" s="248"/>
      <c r="FPS26" s="248"/>
      <c r="FPT26" s="248"/>
      <c r="FPU26" s="248"/>
      <c r="FPV26" s="248"/>
      <c r="FPW26" s="248"/>
      <c r="FPX26" s="248"/>
      <c r="FPY26" s="248"/>
      <c r="FPZ26" s="248"/>
      <c r="FQA26" s="248"/>
      <c r="FQB26" s="248"/>
      <c r="FQC26" s="248"/>
      <c r="FQD26" s="248"/>
      <c r="FQE26" s="248"/>
      <c r="FQF26" s="248"/>
      <c r="FQG26" s="248"/>
      <c r="FQH26" s="248"/>
      <c r="FQI26" s="248"/>
      <c r="FQJ26" s="248"/>
      <c r="FQK26" s="248"/>
      <c r="FQL26" s="248"/>
      <c r="FQM26" s="248"/>
      <c r="FQN26" s="248"/>
      <c r="FQO26" s="248"/>
      <c r="FQP26" s="248"/>
      <c r="FQQ26" s="248"/>
      <c r="FQR26" s="248"/>
      <c r="FQS26" s="248"/>
      <c r="FQT26" s="248"/>
      <c r="FQU26" s="248"/>
      <c r="FQV26" s="248"/>
      <c r="FQW26" s="248"/>
      <c r="FQX26" s="248"/>
      <c r="FQY26" s="248"/>
      <c r="FQZ26" s="248"/>
      <c r="FRA26" s="248"/>
      <c r="FRB26" s="248"/>
      <c r="FRC26" s="248"/>
      <c r="FRD26" s="248"/>
      <c r="FRE26" s="248"/>
      <c r="FRF26" s="248"/>
      <c r="FRG26" s="248"/>
      <c r="FRH26" s="248"/>
      <c r="FRI26" s="248"/>
      <c r="FRJ26" s="248"/>
      <c r="FRK26" s="248"/>
      <c r="FRL26" s="248"/>
      <c r="FRM26" s="248"/>
      <c r="FRN26" s="248"/>
      <c r="FRO26" s="248"/>
      <c r="FRP26" s="248"/>
      <c r="FRQ26" s="248"/>
      <c r="FRR26" s="248"/>
      <c r="FRS26" s="248"/>
      <c r="FRT26" s="248"/>
      <c r="FRU26" s="248"/>
      <c r="FRV26" s="248"/>
      <c r="FRW26" s="248"/>
      <c r="FRX26" s="248"/>
      <c r="FRY26" s="248"/>
      <c r="FRZ26" s="248"/>
      <c r="FSA26" s="248"/>
      <c r="FSB26" s="248"/>
      <c r="FSC26" s="248"/>
      <c r="FSD26" s="248"/>
      <c r="FSE26" s="248"/>
      <c r="FSF26" s="248"/>
      <c r="FSG26" s="248"/>
      <c r="FSH26" s="248"/>
      <c r="FSI26" s="248"/>
      <c r="FSJ26" s="248"/>
      <c r="FSK26" s="248"/>
      <c r="FSL26" s="248"/>
      <c r="FSM26" s="248"/>
      <c r="FSN26" s="248"/>
      <c r="FSO26" s="248"/>
      <c r="FSP26" s="248"/>
      <c r="FSQ26" s="248"/>
      <c r="FSR26" s="248"/>
      <c r="FSS26" s="248"/>
      <c r="FST26" s="248"/>
      <c r="FSU26" s="248"/>
      <c r="FSV26" s="248"/>
      <c r="FSW26" s="248"/>
      <c r="FSX26" s="248"/>
      <c r="FSY26" s="248"/>
      <c r="FSZ26" s="248"/>
      <c r="FTA26" s="248"/>
      <c r="FTB26" s="248"/>
      <c r="FTC26" s="248"/>
      <c r="FTD26" s="248"/>
      <c r="FTE26" s="248"/>
      <c r="FTF26" s="248"/>
      <c r="FTG26" s="248"/>
      <c r="FTH26" s="248"/>
      <c r="FTI26" s="248"/>
      <c r="FTJ26" s="248"/>
      <c r="FTK26" s="248"/>
      <c r="FTL26" s="248"/>
      <c r="FTM26" s="248"/>
      <c r="FTN26" s="248"/>
      <c r="FTO26" s="248"/>
      <c r="FTP26" s="248"/>
      <c r="FTQ26" s="248"/>
      <c r="FTR26" s="248"/>
      <c r="FTS26" s="248"/>
      <c r="FTT26" s="248"/>
      <c r="FTU26" s="248"/>
      <c r="FTV26" s="248"/>
      <c r="FTW26" s="248"/>
      <c r="FTX26" s="248"/>
      <c r="FTY26" s="248"/>
      <c r="FTZ26" s="248"/>
      <c r="FUA26" s="248"/>
      <c r="FUB26" s="248"/>
      <c r="FUC26" s="248"/>
      <c r="FUD26" s="248"/>
      <c r="FUE26" s="248"/>
      <c r="FUF26" s="248"/>
      <c r="FUG26" s="248"/>
      <c r="FUH26" s="248"/>
      <c r="FUI26" s="248"/>
      <c r="FUJ26" s="248"/>
      <c r="FUK26" s="248"/>
      <c r="FUL26" s="248"/>
      <c r="FUM26" s="248"/>
      <c r="FUN26" s="248"/>
      <c r="FUO26" s="248"/>
      <c r="FUP26" s="248"/>
      <c r="FUQ26" s="248"/>
      <c r="FUR26" s="248"/>
      <c r="FUS26" s="248"/>
      <c r="FUT26" s="248"/>
      <c r="FUU26" s="248"/>
      <c r="FUV26" s="248"/>
      <c r="FUW26" s="248"/>
      <c r="FUX26" s="248"/>
      <c r="FUY26" s="248"/>
      <c r="FUZ26" s="248"/>
      <c r="FVA26" s="248"/>
      <c r="FVB26" s="248"/>
      <c r="FVC26" s="248"/>
      <c r="FVD26" s="248"/>
      <c r="FVE26" s="248"/>
      <c r="FVF26" s="248"/>
      <c r="FVG26" s="248"/>
      <c r="FVH26" s="248"/>
      <c r="FVI26" s="248"/>
      <c r="FVJ26" s="248"/>
      <c r="FVK26" s="248"/>
      <c r="FVL26" s="248"/>
      <c r="FVM26" s="248"/>
      <c r="FVN26" s="248"/>
      <c r="FVO26" s="248"/>
      <c r="FVP26" s="248"/>
      <c r="FVQ26" s="248"/>
      <c r="FVR26" s="248"/>
      <c r="FVS26" s="248"/>
      <c r="FVT26" s="248"/>
      <c r="FVU26" s="248"/>
      <c r="FVV26" s="248"/>
      <c r="FVW26" s="248"/>
      <c r="FVX26" s="248"/>
      <c r="FVY26" s="248"/>
      <c r="FVZ26" s="248"/>
      <c r="FWA26" s="248"/>
      <c r="FWB26" s="248"/>
      <c r="FWC26" s="248"/>
      <c r="FWD26" s="248"/>
      <c r="FWE26" s="248"/>
      <c r="FWF26" s="248"/>
      <c r="FWG26" s="248"/>
      <c r="FWH26" s="248"/>
      <c r="FWI26" s="248"/>
      <c r="FWJ26" s="248"/>
      <c r="FWK26" s="248"/>
      <c r="FWL26" s="248"/>
      <c r="FWM26" s="248"/>
      <c r="FWN26" s="248"/>
      <c r="FWO26" s="248"/>
      <c r="FWP26" s="248"/>
      <c r="FWQ26" s="248"/>
      <c r="FWR26" s="248"/>
      <c r="FWS26" s="248"/>
      <c r="FWT26" s="248"/>
      <c r="FWU26" s="248"/>
      <c r="FWV26" s="248"/>
      <c r="FWW26" s="248"/>
      <c r="FWX26" s="248"/>
      <c r="FWY26" s="248"/>
      <c r="FWZ26" s="248"/>
      <c r="FXA26" s="248"/>
      <c r="FXB26" s="248"/>
      <c r="FXC26" s="248"/>
      <c r="FXD26" s="248"/>
      <c r="FXE26" s="248"/>
      <c r="FXF26" s="248"/>
      <c r="FXG26" s="248"/>
      <c r="FXH26" s="248"/>
      <c r="FXI26" s="248"/>
      <c r="FXJ26" s="248"/>
      <c r="FXK26" s="248"/>
      <c r="FXL26" s="248"/>
      <c r="FXM26" s="248"/>
      <c r="FXN26" s="248"/>
      <c r="FXO26" s="248"/>
      <c r="FXP26" s="248"/>
      <c r="FXQ26" s="248"/>
      <c r="FXR26" s="248"/>
      <c r="FXS26" s="248"/>
      <c r="FXT26" s="248"/>
      <c r="FXU26" s="248"/>
      <c r="FXV26" s="248"/>
      <c r="FXW26" s="248"/>
      <c r="FXX26" s="248"/>
      <c r="FXY26" s="248"/>
      <c r="FXZ26" s="248"/>
      <c r="FYA26" s="248"/>
      <c r="FYB26" s="248"/>
      <c r="FYC26" s="248"/>
      <c r="FYD26" s="248"/>
      <c r="FYE26" s="248"/>
      <c r="FYF26" s="248"/>
      <c r="FYG26" s="248"/>
      <c r="FYH26" s="248"/>
      <c r="FYI26" s="248"/>
      <c r="FYJ26" s="248"/>
      <c r="FYK26" s="248"/>
      <c r="FYL26" s="248"/>
      <c r="FYM26" s="248"/>
      <c r="FYN26" s="248"/>
      <c r="FYO26" s="248"/>
      <c r="FYP26" s="248"/>
      <c r="FYQ26" s="248"/>
      <c r="FYR26" s="248"/>
      <c r="FYS26" s="248"/>
      <c r="FYT26" s="248"/>
      <c r="FYU26" s="248"/>
      <c r="FYV26" s="248"/>
      <c r="FYW26" s="248"/>
      <c r="FYX26" s="248"/>
      <c r="FYY26" s="248"/>
      <c r="FYZ26" s="248"/>
      <c r="FZA26" s="248"/>
      <c r="FZB26" s="248"/>
      <c r="FZC26" s="248"/>
      <c r="FZD26" s="248"/>
      <c r="FZE26" s="248"/>
      <c r="FZF26" s="248"/>
      <c r="FZG26" s="248"/>
      <c r="FZH26" s="248"/>
      <c r="FZI26" s="248"/>
      <c r="FZJ26" s="248"/>
      <c r="FZK26" s="248"/>
      <c r="FZL26" s="248"/>
      <c r="FZM26" s="248"/>
      <c r="FZN26" s="248"/>
      <c r="FZO26" s="248"/>
      <c r="FZP26" s="248"/>
      <c r="FZQ26" s="248"/>
      <c r="FZR26" s="248"/>
      <c r="FZS26" s="248"/>
      <c r="FZT26" s="248"/>
      <c r="FZU26" s="248"/>
      <c r="FZV26" s="248"/>
      <c r="FZW26" s="248"/>
      <c r="FZX26" s="248"/>
      <c r="FZY26" s="248"/>
      <c r="FZZ26" s="248"/>
      <c r="GAA26" s="248"/>
      <c r="GAB26" s="248"/>
      <c r="GAC26" s="248"/>
      <c r="GAD26" s="248"/>
      <c r="GAE26" s="248"/>
      <c r="GAF26" s="248"/>
      <c r="GAG26" s="248"/>
      <c r="GAH26" s="248"/>
      <c r="GAI26" s="248"/>
      <c r="GAJ26" s="248"/>
      <c r="GAK26" s="248"/>
      <c r="GAL26" s="248"/>
      <c r="GAM26" s="248"/>
      <c r="GAN26" s="248"/>
      <c r="GAO26" s="248"/>
      <c r="GAP26" s="248"/>
      <c r="GAQ26" s="248"/>
      <c r="GAR26" s="248"/>
      <c r="GAS26" s="248"/>
      <c r="GAT26" s="248"/>
      <c r="GAU26" s="248"/>
      <c r="GAV26" s="248"/>
      <c r="GAW26" s="248"/>
      <c r="GAX26" s="248"/>
      <c r="GAY26" s="248"/>
      <c r="GAZ26" s="248"/>
      <c r="GBA26" s="248"/>
      <c r="GBB26" s="248"/>
      <c r="GBC26" s="248"/>
      <c r="GBD26" s="248"/>
      <c r="GBE26" s="248"/>
      <c r="GBF26" s="248"/>
      <c r="GBG26" s="248"/>
      <c r="GBH26" s="248"/>
      <c r="GBI26" s="248"/>
      <c r="GBJ26" s="248"/>
      <c r="GBK26" s="248"/>
      <c r="GBL26" s="248"/>
      <c r="GBM26" s="248"/>
      <c r="GBN26" s="248"/>
      <c r="GBO26" s="248"/>
      <c r="GBP26" s="248"/>
      <c r="GBQ26" s="248"/>
      <c r="GBR26" s="248"/>
      <c r="GBS26" s="248"/>
      <c r="GBT26" s="248"/>
      <c r="GBU26" s="248"/>
      <c r="GBV26" s="248"/>
      <c r="GBW26" s="248"/>
      <c r="GBX26" s="248"/>
      <c r="GBY26" s="248"/>
      <c r="GBZ26" s="248"/>
      <c r="GCA26" s="248"/>
      <c r="GCB26" s="248"/>
      <c r="GCC26" s="248"/>
      <c r="GCD26" s="248"/>
      <c r="GCE26" s="248"/>
      <c r="GCF26" s="248"/>
      <c r="GCG26" s="248"/>
      <c r="GCH26" s="248"/>
      <c r="GCI26" s="248"/>
      <c r="GCJ26" s="248"/>
      <c r="GCK26" s="248"/>
      <c r="GCL26" s="248"/>
      <c r="GCM26" s="248"/>
      <c r="GCN26" s="248"/>
      <c r="GCO26" s="248"/>
      <c r="GCP26" s="248"/>
      <c r="GCQ26" s="248"/>
      <c r="GCR26" s="248"/>
      <c r="GCS26" s="248"/>
      <c r="GCT26" s="248"/>
      <c r="GCU26" s="248"/>
      <c r="GCV26" s="248"/>
      <c r="GCW26" s="248"/>
      <c r="GCX26" s="248"/>
      <c r="GCY26" s="248"/>
      <c r="GCZ26" s="248"/>
      <c r="GDA26" s="248"/>
      <c r="GDB26" s="248"/>
      <c r="GDC26" s="248"/>
      <c r="GDD26" s="248"/>
      <c r="GDE26" s="248"/>
      <c r="GDF26" s="248"/>
      <c r="GDG26" s="248"/>
      <c r="GDH26" s="248"/>
      <c r="GDI26" s="248"/>
      <c r="GDJ26" s="248"/>
      <c r="GDK26" s="248"/>
      <c r="GDL26" s="248"/>
      <c r="GDM26" s="248"/>
      <c r="GDN26" s="248"/>
      <c r="GDO26" s="248"/>
      <c r="GDP26" s="248"/>
      <c r="GDQ26" s="248"/>
      <c r="GDR26" s="248"/>
      <c r="GDS26" s="248"/>
      <c r="GDT26" s="248"/>
      <c r="GDU26" s="248"/>
      <c r="GDV26" s="248"/>
      <c r="GDW26" s="248"/>
      <c r="GDX26" s="248"/>
      <c r="GDY26" s="248"/>
      <c r="GDZ26" s="248"/>
      <c r="GEA26" s="248"/>
      <c r="GEB26" s="248"/>
      <c r="GEC26" s="248"/>
      <c r="GED26" s="248"/>
      <c r="GEE26" s="248"/>
      <c r="GEF26" s="248"/>
      <c r="GEG26" s="248"/>
      <c r="GEH26" s="248"/>
      <c r="GEI26" s="248"/>
      <c r="GEJ26" s="248"/>
      <c r="GEK26" s="248"/>
      <c r="GEL26" s="248"/>
      <c r="GEM26" s="248"/>
      <c r="GEN26" s="248"/>
      <c r="GEO26" s="248"/>
      <c r="GEP26" s="248"/>
      <c r="GEQ26" s="248"/>
      <c r="GER26" s="248"/>
      <c r="GES26" s="248"/>
      <c r="GET26" s="248"/>
      <c r="GEU26" s="248"/>
      <c r="GEV26" s="248"/>
      <c r="GEW26" s="248"/>
      <c r="GEX26" s="248"/>
      <c r="GEY26" s="248"/>
      <c r="GEZ26" s="248"/>
      <c r="GFA26" s="248"/>
      <c r="GFB26" s="248"/>
      <c r="GFC26" s="248"/>
      <c r="GFD26" s="248"/>
      <c r="GFE26" s="248"/>
      <c r="GFF26" s="248"/>
      <c r="GFG26" s="248"/>
      <c r="GFH26" s="248"/>
      <c r="GFI26" s="248"/>
      <c r="GFJ26" s="248"/>
      <c r="GFK26" s="248"/>
      <c r="GFL26" s="248"/>
      <c r="GFM26" s="248"/>
      <c r="GFN26" s="248"/>
      <c r="GFO26" s="248"/>
      <c r="GFP26" s="248"/>
      <c r="GFQ26" s="248"/>
      <c r="GFR26" s="248"/>
      <c r="GFS26" s="248"/>
      <c r="GFT26" s="248"/>
      <c r="GFU26" s="248"/>
      <c r="GFV26" s="248"/>
      <c r="GFW26" s="248"/>
      <c r="GFX26" s="248"/>
      <c r="GFY26" s="248"/>
      <c r="GFZ26" s="248"/>
      <c r="GGA26" s="248"/>
      <c r="GGB26" s="248"/>
      <c r="GGC26" s="248"/>
      <c r="GGD26" s="248"/>
      <c r="GGE26" s="248"/>
      <c r="GGF26" s="248"/>
      <c r="GGG26" s="248"/>
      <c r="GGH26" s="248"/>
      <c r="GGI26" s="248"/>
      <c r="GGJ26" s="248"/>
      <c r="GGK26" s="248"/>
      <c r="GGL26" s="248"/>
      <c r="GGM26" s="248"/>
      <c r="GGN26" s="248"/>
      <c r="GGO26" s="248"/>
      <c r="GGP26" s="248"/>
      <c r="GGQ26" s="248"/>
      <c r="GGR26" s="248"/>
      <c r="GGS26" s="248"/>
      <c r="GGT26" s="248"/>
      <c r="GGU26" s="248"/>
      <c r="GGV26" s="248"/>
      <c r="GGW26" s="248"/>
      <c r="GGX26" s="248"/>
      <c r="GGY26" s="248"/>
      <c r="GGZ26" s="248"/>
      <c r="GHA26" s="248"/>
      <c r="GHB26" s="248"/>
      <c r="GHC26" s="248"/>
      <c r="GHD26" s="248"/>
      <c r="GHE26" s="248"/>
      <c r="GHF26" s="248"/>
      <c r="GHG26" s="248"/>
      <c r="GHH26" s="248"/>
      <c r="GHI26" s="248"/>
      <c r="GHJ26" s="248"/>
      <c r="GHK26" s="248"/>
      <c r="GHL26" s="248"/>
      <c r="GHM26" s="248"/>
      <c r="GHN26" s="248"/>
      <c r="GHO26" s="248"/>
      <c r="GHP26" s="248"/>
      <c r="GHQ26" s="248"/>
      <c r="GHR26" s="248"/>
      <c r="GHS26" s="248"/>
      <c r="GHT26" s="248"/>
      <c r="GHU26" s="248"/>
      <c r="GHV26" s="248"/>
      <c r="GHW26" s="248"/>
      <c r="GHX26" s="248"/>
      <c r="GHY26" s="248"/>
      <c r="GHZ26" s="248"/>
      <c r="GIA26" s="248"/>
      <c r="GIB26" s="248"/>
      <c r="GIC26" s="248"/>
      <c r="GID26" s="248"/>
      <c r="GIE26" s="248"/>
      <c r="GIF26" s="248"/>
      <c r="GIG26" s="248"/>
      <c r="GIH26" s="248"/>
      <c r="GII26" s="248"/>
      <c r="GIJ26" s="248"/>
      <c r="GIK26" s="248"/>
      <c r="GIL26" s="248"/>
      <c r="GIM26" s="248"/>
      <c r="GIN26" s="248"/>
      <c r="GIO26" s="248"/>
      <c r="GIP26" s="248"/>
      <c r="GIQ26" s="248"/>
      <c r="GIR26" s="248"/>
      <c r="GIS26" s="248"/>
      <c r="GIT26" s="248"/>
      <c r="GIU26" s="248"/>
      <c r="GIV26" s="248"/>
      <c r="GIW26" s="248"/>
      <c r="GIX26" s="248"/>
      <c r="GIY26" s="248"/>
      <c r="GIZ26" s="248"/>
      <c r="GJA26" s="248"/>
      <c r="GJB26" s="248"/>
      <c r="GJC26" s="248"/>
      <c r="GJD26" s="248"/>
      <c r="GJE26" s="248"/>
      <c r="GJF26" s="248"/>
      <c r="GJG26" s="248"/>
      <c r="GJH26" s="248"/>
      <c r="GJI26" s="248"/>
      <c r="GJJ26" s="248"/>
      <c r="GJK26" s="248"/>
      <c r="GJL26" s="248"/>
      <c r="GJM26" s="248"/>
      <c r="GJN26" s="248"/>
      <c r="GJO26" s="248"/>
      <c r="GJP26" s="248"/>
      <c r="GJQ26" s="248"/>
      <c r="GJR26" s="248"/>
      <c r="GJS26" s="248"/>
      <c r="GJT26" s="248"/>
      <c r="GJU26" s="248"/>
      <c r="GJV26" s="248"/>
      <c r="GJW26" s="248"/>
      <c r="GJX26" s="248"/>
      <c r="GJY26" s="248"/>
      <c r="GJZ26" s="248"/>
      <c r="GKA26" s="248"/>
      <c r="GKB26" s="248"/>
      <c r="GKC26" s="248"/>
      <c r="GKD26" s="248"/>
      <c r="GKE26" s="248"/>
      <c r="GKF26" s="248"/>
      <c r="GKG26" s="248"/>
      <c r="GKH26" s="248"/>
      <c r="GKI26" s="248"/>
      <c r="GKJ26" s="248"/>
      <c r="GKK26" s="248"/>
      <c r="GKL26" s="248"/>
      <c r="GKM26" s="248"/>
      <c r="GKN26" s="248"/>
      <c r="GKO26" s="248"/>
      <c r="GKP26" s="248"/>
      <c r="GKQ26" s="248"/>
      <c r="GKR26" s="248"/>
      <c r="GKS26" s="248"/>
      <c r="GKT26" s="248"/>
      <c r="GKU26" s="248"/>
      <c r="GKV26" s="248"/>
      <c r="GKW26" s="248"/>
      <c r="GKX26" s="248"/>
      <c r="GKY26" s="248"/>
      <c r="GKZ26" s="248"/>
      <c r="GLA26" s="248"/>
      <c r="GLB26" s="248"/>
      <c r="GLC26" s="248"/>
      <c r="GLD26" s="248"/>
      <c r="GLE26" s="248"/>
      <c r="GLF26" s="248"/>
      <c r="GLG26" s="248"/>
      <c r="GLH26" s="248"/>
      <c r="GLI26" s="248"/>
      <c r="GLJ26" s="248"/>
      <c r="GLK26" s="248"/>
      <c r="GLL26" s="248"/>
      <c r="GLM26" s="248"/>
      <c r="GLN26" s="248"/>
      <c r="GLO26" s="248"/>
      <c r="GLP26" s="248"/>
      <c r="GLQ26" s="248"/>
      <c r="GLR26" s="248"/>
      <c r="GLS26" s="248"/>
      <c r="GLT26" s="248"/>
      <c r="GLU26" s="248"/>
      <c r="GLV26" s="248"/>
      <c r="GLW26" s="248"/>
      <c r="GLX26" s="248"/>
      <c r="GLY26" s="248"/>
      <c r="GLZ26" s="248"/>
      <c r="GMA26" s="248"/>
      <c r="GMB26" s="248"/>
      <c r="GMC26" s="248"/>
      <c r="GMD26" s="248"/>
      <c r="GME26" s="248"/>
      <c r="GMF26" s="248"/>
      <c r="GMG26" s="248"/>
      <c r="GMH26" s="248"/>
      <c r="GMI26" s="248"/>
      <c r="GMJ26" s="248"/>
      <c r="GMK26" s="248"/>
      <c r="GML26" s="248"/>
      <c r="GMM26" s="248"/>
      <c r="GMN26" s="248"/>
      <c r="GMO26" s="248"/>
      <c r="GMP26" s="248"/>
      <c r="GMQ26" s="248"/>
      <c r="GMR26" s="248"/>
      <c r="GMS26" s="248"/>
      <c r="GMT26" s="248"/>
      <c r="GMU26" s="248"/>
      <c r="GMV26" s="248"/>
      <c r="GMW26" s="248"/>
      <c r="GMX26" s="248"/>
      <c r="GMY26" s="248"/>
      <c r="GMZ26" s="248"/>
      <c r="GNA26" s="248"/>
      <c r="GNB26" s="248"/>
      <c r="GNC26" s="248"/>
      <c r="GND26" s="248"/>
      <c r="GNE26" s="248"/>
      <c r="GNF26" s="248"/>
      <c r="GNG26" s="248"/>
      <c r="GNH26" s="248"/>
      <c r="GNI26" s="248"/>
      <c r="GNJ26" s="248"/>
      <c r="GNK26" s="248"/>
      <c r="GNL26" s="248"/>
      <c r="GNM26" s="248"/>
      <c r="GNN26" s="248"/>
      <c r="GNO26" s="248"/>
      <c r="GNP26" s="248"/>
      <c r="GNQ26" s="248"/>
      <c r="GNR26" s="248"/>
      <c r="GNS26" s="248"/>
      <c r="GNT26" s="248"/>
      <c r="GNU26" s="248"/>
      <c r="GNV26" s="248"/>
      <c r="GNW26" s="248"/>
      <c r="GNX26" s="248"/>
      <c r="GNY26" s="248"/>
      <c r="GNZ26" s="248"/>
      <c r="GOA26" s="248"/>
      <c r="GOB26" s="248"/>
      <c r="GOC26" s="248"/>
      <c r="GOD26" s="248"/>
      <c r="GOE26" s="248"/>
      <c r="GOF26" s="248"/>
      <c r="GOG26" s="248"/>
      <c r="GOH26" s="248"/>
      <c r="GOI26" s="248"/>
      <c r="GOJ26" s="248"/>
      <c r="GOK26" s="248"/>
      <c r="GOL26" s="248"/>
      <c r="GOM26" s="248"/>
      <c r="GON26" s="248"/>
      <c r="GOO26" s="248"/>
      <c r="GOP26" s="248"/>
      <c r="GOQ26" s="248"/>
      <c r="GOR26" s="248"/>
      <c r="GOS26" s="248"/>
      <c r="GOT26" s="248"/>
      <c r="GOU26" s="248"/>
      <c r="GOV26" s="248"/>
      <c r="GOW26" s="248"/>
      <c r="GOX26" s="248"/>
      <c r="GOY26" s="248"/>
      <c r="GOZ26" s="248"/>
      <c r="GPA26" s="248"/>
      <c r="GPB26" s="248"/>
      <c r="GPC26" s="248"/>
      <c r="GPD26" s="248"/>
      <c r="GPE26" s="248"/>
      <c r="GPF26" s="248"/>
      <c r="GPG26" s="248"/>
      <c r="GPH26" s="248"/>
      <c r="GPI26" s="248"/>
      <c r="GPJ26" s="248"/>
      <c r="GPK26" s="248"/>
      <c r="GPL26" s="248"/>
      <c r="GPM26" s="248"/>
      <c r="GPN26" s="248"/>
      <c r="GPO26" s="248"/>
      <c r="GPP26" s="248"/>
      <c r="GPQ26" s="248"/>
      <c r="GPR26" s="248"/>
      <c r="GPS26" s="248"/>
      <c r="GPT26" s="248"/>
      <c r="GPU26" s="248"/>
      <c r="GPV26" s="248"/>
      <c r="GPW26" s="248"/>
      <c r="GPX26" s="248"/>
      <c r="GPY26" s="248"/>
      <c r="GPZ26" s="248"/>
      <c r="GQA26" s="248"/>
      <c r="GQB26" s="248"/>
      <c r="GQC26" s="248"/>
      <c r="GQD26" s="248"/>
      <c r="GQE26" s="248"/>
      <c r="GQF26" s="248"/>
      <c r="GQG26" s="248"/>
      <c r="GQH26" s="248"/>
      <c r="GQI26" s="248"/>
      <c r="GQJ26" s="248"/>
      <c r="GQK26" s="248"/>
      <c r="GQL26" s="248"/>
      <c r="GQM26" s="248"/>
      <c r="GQN26" s="248"/>
      <c r="GQO26" s="248"/>
      <c r="GQP26" s="248"/>
      <c r="GQQ26" s="248"/>
      <c r="GQR26" s="248"/>
      <c r="GQS26" s="248"/>
      <c r="GQT26" s="248"/>
      <c r="GQU26" s="248"/>
      <c r="GQV26" s="248"/>
      <c r="GQW26" s="248"/>
      <c r="GQX26" s="248"/>
      <c r="GQY26" s="248"/>
      <c r="GQZ26" s="248"/>
      <c r="GRA26" s="248"/>
      <c r="GRB26" s="248"/>
      <c r="GRC26" s="248"/>
      <c r="GRD26" s="248"/>
      <c r="GRE26" s="248"/>
      <c r="GRF26" s="248"/>
      <c r="GRG26" s="248"/>
      <c r="GRH26" s="248"/>
      <c r="GRI26" s="248"/>
      <c r="GRJ26" s="248"/>
      <c r="GRK26" s="248"/>
      <c r="GRL26" s="248"/>
      <c r="GRM26" s="248"/>
      <c r="GRN26" s="248"/>
      <c r="GRO26" s="248"/>
      <c r="GRP26" s="248"/>
      <c r="GRQ26" s="248"/>
      <c r="GRR26" s="248"/>
      <c r="GRS26" s="248"/>
      <c r="GRT26" s="248"/>
      <c r="GRU26" s="248"/>
      <c r="GRV26" s="248"/>
      <c r="GRW26" s="248"/>
      <c r="GRX26" s="248"/>
      <c r="GRY26" s="248"/>
      <c r="GRZ26" s="248"/>
      <c r="GSA26" s="248"/>
      <c r="GSB26" s="248"/>
      <c r="GSC26" s="248"/>
      <c r="GSD26" s="248"/>
      <c r="GSE26" s="248"/>
      <c r="GSF26" s="248"/>
      <c r="GSG26" s="248"/>
      <c r="GSH26" s="248"/>
      <c r="GSI26" s="248"/>
      <c r="GSJ26" s="248"/>
      <c r="GSK26" s="248"/>
      <c r="GSL26" s="248"/>
      <c r="GSM26" s="248"/>
      <c r="GSN26" s="248"/>
      <c r="GSO26" s="248"/>
      <c r="GSP26" s="248"/>
      <c r="GSQ26" s="248"/>
      <c r="GSR26" s="248"/>
      <c r="GSS26" s="248"/>
      <c r="GST26" s="248"/>
      <c r="GSU26" s="248"/>
      <c r="GSV26" s="248"/>
      <c r="GSW26" s="248"/>
      <c r="GSX26" s="248"/>
      <c r="GSY26" s="248"/>
      <c r="GSZ26" s="248"/>
      <c r="GTA26" s="248"/>
      <c r="GTB26" s="248"/>
      <c r="GTC26" s="248"/>
      <c r="GTD26" s="248"/>
      <c r="GTE26" s="248"/>
      <c r="GTF26" s="248"/>
      <c r="GTG26" s="248"/>
      <c r="GTH26" s="248"/>
      <c r="GTI26" s="248"/>
      <c r="GTJ26" s="248"/>
      <c r="GTK26" s="248"/>
      <c r="GTL26" s="248"/>
      <c r="GTM26" s="248"/>
      <c r="GTN26" s="248"/>
      <c r="GTO26" s="248"/>
      <c r="GTP26" s="248"/>
      <c r="GTQ26" s="248"/>
      <c r="GTR26" s="248"/>
      <c r="GTS26" s="248"/>
      <c r="GTT26" s="248"/>
      <c r="GTU26" s="248"/>
      <c r="GTV26" s="248"/>
      <c r="GTW26" s="248"/>
      <c r="GTX26" s="248"/>
      <c r="GTY26" s="248"/>
      <c r="GTZ26" s="248"/>
      <c r="GUA26" s="248"/>
      <c r="GUB26" s="248"/>
      <c r="GUC26" s="248"/>
      <c r="GUD26" s="248"/>
      <c r="GUE26" s="248"/>
      <c r="GUF26" s="248"/>
      <c r="GUG26" s="248"/>
      <c r="GUH26" s="248"/>
      <c r="GUI26" s="248"/>
      <c r="GUJ26" s="248"/>
      <c r="GUK26" s="248"/>
      <c r="GUL26" s="248"/>
      <c r="GUM26" s="248"/>
      <c r="GUN26" s="248"/>
      <c r="GUO26" s="248"/>
      <c r="GUP26" s="248"/>
      <c r="GUQ26" s="248"/>
      <c r="GUR26" s="248"/>
      <c r="GUS26" s="248"/>
      <c r="GUT26" s="248"/>
      <c r="GUU26" s="248"/>
      <c r="GUV26" s="248"/>
      <c r="GUW26" s="248"/>
      <c r="GUX26" s="248"/>
      <c r="GUY26" s="248"/>
      <c r="GUZ26" s="248"/>
      <c r="GVA26" s="248"/>
      <c r="GVB26" s="248"/>
      <c r="GVC26" s="248"/>
      <c r="GVD26" s="248"/>
      <c r="GVE26" s="248"/>
      <c r="GVF26" s="248"/>
      <c r="GVG26" s="248"/>
      <c r="GVH26" s="248"/>
      <c r="GVI26" s="248"/>
      <c r="GVJ26" s="248"/>
      <c r="GVK26" s="248"/>
      <c r="GVL26" s="248"/>
      <c r="GVM26" s="248"/>
      <c r="GVN26" s="248"/>
      <c r="GVO26" s="248"/>
      <c r="GVP26" s="248"/>
      <c r="GVQ26" s="248"/>
      <c r="GVR26" s="248"/>
      <c r="GVS26" s="248"/>
      <c r="GVT26" s="248"/>
      <c r="GVU26" s="248"/>
      <c r="GVV26" s="248"/>
      <c r="GVW26" s="248"/>
      <c r="GVX26" s="248"/>
      <c r="GVY26" s="248"/>
      <c r="GVZ26" s="248"/>
      <c r="GWA26" s="248"/>
      <c r="GWB26" s="248"/>
      <c r="GWC26" s="248"/>
      <c r="GWD26" s="248"/>
      <c r="GWE26" s="248"/>
      <c r="GWF26" s="248"/>
      <c r="GWG26" s="248"/>
      <c r="GWH26" s="248"/>
      <c r="GWI26" s="248"/>
      <c r="GWJ26" s="248"/>
      <c r="GWK26" s="248"/>
      <c r="GWL26" s="248"/>
      <c r="GWM26" s="248"/>
      <c r="GWN26" s="248"/>
      <c r="GWO26" s="248"/>
      <c r="GWP26" s="248"/>
      <c r="GWQ26" s="248"/>
      <c r="GWR26" s="248"/>
      <c r="GWS26" s="248"/>
      <c r="GWT26" s="248"/>
      <c r="GWU26" s="248"/>
      <c r="GWV26" s="248"/>
      <c r="GWW26" s="248"/>
      <c r="GWX26" s="248"/>
      <c r="GWY26" s="248"/>
      <c r="GWZ26" s="248"/>
      <c r="GXA26" s="248"/>
      <c r="GXB26" s="248"/>
      <c r="GXC26" s="248"/>
      <c r="GXD26" s="248"/>
      <c r="GXE26" s="248"/>
      <c r="GXF26" s="248"/>
      <c r="GXG26" s="248"/>
      <c r="GXH26" s="248"/>
      <c r="GXI26" s="248"/>
      <c r="GXJ26" s="248"/>
      <c r="GXK26" s="248"/>
      <c r="GXL26" s="248"/>
      <c r="GXM26" s="248"/>
      <c r="GXN26" s="248"/>
      <c r="GXO26" s="248"/>
      <c r="GXP26" s="248"/>
      <c r="GXQ26" s="248"/>
      <c r="GXR26" s="248"/>
      <c r="GXS26" s="248"/>
      <c r="GXT26" s="248"/>
      <c r="GXU26" s="248"/>
      <c r="GXV26" s="248"/>
      <c r="GXW26" s="248"/>
      <c r="GXX26" s="248"/>
      <c r="GXY26" s="248"/>
      <c r="GXZ26" s="248"/>
      <c r="GYA26" s="248"/>
      <c r="GYB26" s="248"/>
      <c r="GYC26" s="248"/>
      <c r="GYD26" s="248"/>
      <c r="GYE26" s="248"/>
      <c r="GYF26" s="248"/>
      <c r="GYG26" s="248"/>
      <c r="GYH26" s="248"/>
      <c r="GYI26" s="248"/>
      <c r="GYJ26" s="248"/>
      <c r="GYK26" s="248"/>
      <c r="GYL26" s="248"/>
      <c r="GYM26" s="248"/>
      <c r="GYN26" s="248"/>
      <c r="GYO26" s="248"/>
      <c r="GYP26" s="248"/>
      <c r="GYQ26" s="248"/>
      <c r="GYR26" s="248"/>
      <c r="GYS26" s="248"/>
      <c r="GYT26" s="248"/>
      <c r="GYU26" s="248"/>
      <c r="GYV26" s="248"/>
      <c r="GYW26" s="248"/>
      <c r="GYX26" s="248"/>
      <c r="GYY26" s="248"/>
      <c r="GYZ26" s="248"/>
      <c r="GZA26" s="248"/>
      <c r="GZB26" s="248"/>
      <c r="GZC26" s="248"/>
      <c r="GZD26" s="248"/>
      <c r="GZE26" s="248"/>
      <c r="GZF26" s="248"/>
      <c r="GZG26" s="248"/>
      <c r="GZH26" s="248"/>
      <c r="GZI26" s="248"/>
      <c r="GZJ26" s="248"/>
      <c r="GZK26" s="248"/>
      <c r="GZL26" s="248"/>
      <c r="GZM26" s="248"/>
      <c r="GZN26" s="248"/>
      <c r="GZO26" s="248"/>
      <c r="GZP26" s="248"/>
      <c r="GZQ26" s="248"/>
      <c r="GZR26" s="248"/>
      <c r="GZS26" s="248"/>
      <c r="GZT26" s="248"/>
      <c r="GZU26" s="248"/>
      <c r="GZV26" s="248"/>
      <c r="GZW26" s="248"/>
      <c r="GZX26" s="248"/>
      <c r="GZY26" s="248"/>
      <c r="GZZ26" s="248"/>
      <c r="HAA26" s="248"/>
      <c r="HAB26" s="248"/>
      <c r="HAC26" s="248"/>
      <c r="HAD26" s="248"/>
      <c r="HAE26" s="248"/>
      <c r="HAF26" s="248"/>
      <c r="HAG26" s="248"/>
      <c r="HAH26" s="248"/>
      <c r="HAI26" s="248"/>
      <c r="HAJ26" s="248"/>
      <c r="HAK26" s="248"/>
      <c r="HAL26" s="248"/>
      <c r="HAM26" s="248"/>
      <c r="HAN26" s="248"/>
      <c r="HAO26" s="248"/>
      <c r="HAP26" s="248"/>
      <c r="HAQ26" s="248"/>
      <c r="HAR26" s="248"/>
      <c r="HAS26" s="248"/>
      <c r="HAT26" s="248"/>
      <c r="HAU26" s="248"/>
      <c r="HAV26" s="248"/>
      <c r="HAW26" s="248"/>
      <c r="HAX26" s="248"/>
      <c r="HAY26" s="248"/>
      <c r="HAZ26" s="248"/>
      <c r="HBA26" s="248"/>
      <c r="HBB26" s="248"/>
      <c r="HBC26" s="248"/>
      <c r="HBD26" s="248"/>
      <c r="HBE26" s="248"/>
      <c r="HBF26" s="248"/>
      <c r="HBG26" s="248"/>
      <c r="HBH26" s="248"/>
      <c r="HBI26" s="248"/>
      <c r="HBJ26" s="248"/>
      <c r="HBK26" s="248"/>
      <c r="HBL26" s="248"/>
      <c r="HBM26" s="248"/>
      <c r="HBN26" s="248"/>
      <c r="HBO26" s="248"/>
      <c r="HBP26" s="248"/>
      <c r="HBQ26" s="248"/>
      <c r="HBR26" s="248"/>
      <c r="HBS26" s="248"/>
      <c r="HBT26" s="248"/>
      <c r="HBU26" s="248"/>
      <c r="HBV26" s="248"/>
      <c r="HBW26" s="248"/>
      <c r="HBX26" s="248"/>
      <c r="HBY26" s="248"/>
      <c r="HBZ26" s="248"/>
      <c r="HCA26" s="248"/>
      <c r="HCB26" s="248"/>
      <c r="HCC26" s="248"/>
      <c r="HCD26" s="248"/>
      <c r="HCE26" s="248"/>
      <c r="HCF26" s="248"/>
      <c r="HCG26" s="248"/>
      <c r="HCH26" s="248"/>
      <c r="HCI26" s="248"/>
      <c r="HCJ26" s="248"/>
      <c r="HCK26" s="248"/>
      <c r="HCL26" s="248"/>
      <c r="HCM26" s="248"/>
      <c r="HCN26" s="248"/>
      <c r="HCO26" s="248"/>
      <c r="HCP26" s="248"/>
      <c r="HCQ26" s="248"/>
      <c r="HCR26" s="248"/>
      <c r="HCS26" s="248"/>
      <c r="HCT26" s="248"/>
      <c r="HCU26" s="248"/>
      <c r="HCV26" s="248"/>
      <c r="HCW26" s="248"/>
      <c r="HCX26" s="248"/>
      <c r="HCY26" s="248"/>
      <c r="HCZ26" s="248"/>
      <c r="HDA26" s="248"/>
      <c r="HDB26" s="248"/>
      <c r="HDC26" s="248"/>
      <c r="HDD26" s="248"/>
      <c r="HDE26" s="248"/>
      <c r="HDF26" s="248"/>
      <c r="HDG26" s="248"/>
      <c r="HDH26" s="248"/>
      <c r="HDI26" s="248"/>
      <c r="HDJ26" s="248"/>
      <c r="HDK26" s="248"/>
      <c r="HDL26" s="248"/>
      <c r="HDM26" s="248"/>
      <c r="HDN26" s="248"/>
      <c r="HDO26" s="248"/>
      <c r="HDP26" s="248"/>
      <c r="HDQ26" s="248"/>
      <c r="HDR26" s="248"/>
      <c r="HDS26" s="248"/>
      <c r="HDT26" s="248"/>
      <c r="HDU26" s="248"/>
      <c r="HDV26" s="248"/>
      <c r="HDW26" s="248"/>
      <c r="HDX26" s="248"/>
      <c r="HDY26" s="248"/>
      <c r="HDZ26" s="248"/>
      <c r="HEA26" s="248"/>
      <c r="HEB26" s="248"/>
      <c r="HEC26" s="248"/>
      <c r="HED26" s="248"/>
      <c r="HEE26" s="248"/>
      <c r="HEF26" s="248"/>
      <c r="HEG26" s="248"/>
      <c r="HEH26" s="248"/>
      <c r="HEI26" s="248"/>
      <c r="HEJ26" s="248"/>
      <c r="HEK26" s="248"/>
      <c r="HEL26" s="248"/>
      <c r="HEM26" s="248"/>
      <c r="HEN26" s="248"/>
      <c r="HEO26" s="248"/>
      <c r="HEP26" s="248"/>
      <c r="HEQ26" s="248"/>
      <c r="HER26" s="248"/>
      <c r="HES26" s="248"/>
      <c r="HET26" s="248"/>
      <c r="HEU26" s="248"/>
      <c r="HEV26" s="248"/>
      <c r="HEW26" s="248"/>
      <c r="HEX26" s="248"/>
      <c r="HEY26" s="248"/>
      <c r="HEZ26" s="248"/>
      <c r="HFA26" s="248"/>
      <c r="HFB26" s="248"/>
      <c r="HFC26" s="248"/>
      <c r="HFD26" s="248"/>
      <c r="HFE26" s="248"/>
      <c r="HFF26" s="248"/>
      <c r="HFG26" s="248"/>
      <c r="HFH26" s="248"/>
      <c r="HFI26" s="248"/>
      <c r="HFJ26" s="248"/>
      <c r="HFK26" s="248"/>
      <c r="HFL26" s="248"/>
      <c r="HFM26" s="248"/>
      <c r="HFN26" s="248"/>
      <c r="HFO26" s="248"/>
      <c r="HFP26" s="248"/>
      <c r="HFQ26" s="248"/>
      <c r="HFR26" s="248"/>
      <c r="HFS26" s="248"/>
      <c r="HFT26" s="248"/>
      <c r="HFU26" s="248"/>
      <c r="HFV26" s="248"/>
      <c r="HFW26" s="248"/>
      <c r="HFX26" s="248"/>
      <c r="HFY26" s="248"/>
      <c r="HFZ26" s="248"/>
      <c r="HGA26" s="248"/>
      <c r="HGB26" s="248"/>
      <c r="HGC26" s="248"/>
      <c r="HGD26" s="248"/>
      <c r="HGE26" s="248"/>
      <c r="HGF26" s="248"/>
      <c r="HGG26" s="248"/>
      <c r="HGH26" s="248"/>
      <c r="HGI26" s="248"/>
      <c r="HGJ26" s="248"/>
      <c r="HGK26" s="248"/>
      <c r="HGL26" s="248"/>
      <c r="HGM26" s="248"/>
      <c r="HGN26" s="248"/>
      <c r="HGO26" s="248"/>
      <c r="HGP26" s="248"/>
      <c r="HGQ26" s="248"/>
      <c r="HGR26" s="248"/>
      <c r="HGS26" s="248"/>
      <c r="HGT26" s="248"/>
      <c r="HGU26" s="248"/>
      <c r="HGV26" s="248"/>
      <c r="HGW26" s="248"/>
      <c r="HGX26" s="248"/>
      <c r="HGY26" s="248"/>
      <c r="HGZ26" s="248"/>
      <c r="HHA26" s="248"/>
      <c r="HHB26" s="248"/>
      <c r="HHC26" s="248"/>
      <c r="HHD26" s="248"/>
      <c r="HHE26" s="248"/>
      <c r="HHF26" s="248"/>
      <c r="HHG26" s="248"/>
      <c r="HHH26" s="248"/>
      <c r="HHI26" s="248"/>
      <c r="HHJ26" s="248"/>
      <c r="HHK26" s="248"/>
      <c r="HHL26" s="248"/>
      <c r="HHM26" s="248"/>
      <c r="HHN26" s="248"/>
      <c r="HHO26" s="248"/>
      <c r="HHP26" s="248"/>
      <c r="HHQ26" s="248"/>
      <c r="HHR26" s="248"/>
      <c r="HHS26" s="248"/>
      <c r="HHT26" s="248"/>
      <c r="HHU26" s="248"/>
      <c r="HHV26" s="248"/>
      <c r="HHW26" s="248"/>
      <c r="HHX26" s="248"/>
      <c r="HHY26" s="248"/>
      <c r="HHZ26" s="248"/>
      <c r="HIA26" s="248"/>
      <c r="HIB26" s="248"/>
      <c r="HIC26" s="248"/>
      <c r="HID26" s="248"/>
      <c r="HIE26" s="248"/>
      <c r="HIF26" s="248"/>
      <c r="HIG26" s="248"/>
      <c r="HIH26" s="248"/>
      <c r="HII26" s="248"/>
      <c r="HIJ26" s="248"/>
      <c r="HIK26" s="248"/>
      <c r="HIL26" s="248"/>
      <c r="HIM26" s="248"/>
      <c r="HIN26" s="248"/>
      <c r="HIO26" s="248"/>
      <c r="HIP26" s="248"/>
      <c r="HIQ26" s="248"/>
      <c r="HIR26" s="248"/>
      <c r="HIS26" s="248"/>
      <c r="HIT26" s="248"/>
      <c r="HIU26" s="248"/>
      <c r="HIV26" s="248"/>
      <c r="HIW26" s="248"/>
      <c r="HIX26" s="248"/>
      <c r="HIY26" s="248"/>
      <c r="HIZ26" s="248"/>
      <c r="HJA26" s="248"/>
      <c r="HJB26" s="248"/>
      <c r="HJC26" s="248"/>
      <c r="HJD26" s="248"/>
      <c r="HJE26" s="248"/>
      <c r="HJF26" s="248"/>
      <c r="HJG26" s="248"/>
      <c r="HJH26" s="248"/>
      <c r="HJI26" s="248"/>
      <c r="HJJ26" s="248"/>
      <c r="HJK26" s="248"/>
      <c r="HJL26" s="248"/>
      <c r="HJM26" s="248"/>
      <c r="HJN26" s="248"/>
      <c r="HJO26" s="248"/>
      <c r="HJP26" s="248"/>
      <c r="HJQ26" s="248"/>
      <c r="HJR26" s="248"/>
      <c r="HJS26" s="248"/>
      <c r="HJT26" s="248"/>
      <c r="HJU26" s="248"/>
      <c r="HJV26" s="248"/>
      <c r="HJW26" s="248"/>
      <c r="HJX26" s="248"/>
      <c r="HJY26" s="248"/>
      <c r="HJZ26" s="248"/>
      <c r="HKA26" s="248"/>
      <c r="HKB26" s="248"/>
      <c r="HKC26" s="248"/>
      <c r="HKD26" s="248"/>
      <c r="HKE26" s="248"/>
      <c r="HKF26" s="248"/>
      <c r="HKG26" s="248"/>
      <c r="HKH26" s="248"/>
      <c r="HKI26" s="248"/>
      <c r="HKJ26" s="248"/>
      <c r="HKK26" s="248"/>
      <c r="HKL26" s="248"/>
      <c r="HKM26" s="248"/>
      <c r="HKN26" s="248"/>
      <c r="HKO26" s="248"/>
      <c r="HKP26" s="248"/>
      <c r="HKQ26" s="248"/>
      <c r="HKR26" s="248"/>
      <c r="HKS26" s="248"/>
      <c r="HKT26" s="248"/>
      <c r="HKU26" s="248"/>
      <c r="HKV26" s="248"/>
      <c r="HKW26" s="248"/>
      <c r="HKX26" s="248"/>
      <c r="HKY26" s="248"/>
      <c r="HKZ26" s="248"/>
      <c r="HLA26" s="248"/>
      <c r="HLB26" s="248"/>
      <c r="HLC26" s="248"/>
      <c r="HLD26" s="248"/>
      <c r="HLE26" s="248"/>
      <c r="HLF26" s="248"/>
      <c r="HLG26" s="248"/>
      <c r="HLH26" s="248"/>
      <c r="HLI26" s="248"/>
      <c r="HLJ26" s="248"/>
      <c r="HLK26" s="248"/>
      <c r="HLL26" s="248"/>
      <c r="HLM26" s="248"/>
      <c r="HLN26" s="248"/>
      <c r="HLO26" s="248"/>
      <c r="HLP26" s="248"/>
      <c r="HLQ26" s="248"/>
      <c r="HLR26" s="248"/>
      <c r="HLS26" s="248"/>
      <c r="HLT26" s="248"/>
      <c r="HLU26" s="248"/>
      <c r="HLV26" s="248"/>
      <c r="HLW26" s="248"/>
      <c r="HLX26" s="248"/>
      <c r="HLY26" s="248"/>
      <c r="HLZ26" s="248"/>
      <c r="HMA26" s="248"/>
      <c r="HMB26" s="248"/>
      <c r="HMC26" s="248"/>
      <c r="HMD26" s="248"/>
      <c r="HME26" s="248"/>
      <c r="HMF26" s="248"/>
      <c r="HMG26" s="248"/>
      <c r="HMH26" s="248"/>
      <c r="HMI26" s="248"/>
      <c r="HMJ26" s="248"/>
      <c r="HMK26" s="248"/>
      <c r="HML26" s="248"/>
      <c r="HMM26" s="248"/>
      <c r="HMN26" s="248"/>
      <c r="HMO26" s="248"/>
      <c r="HMP26" s="248"/>
      <c r="HMQ26" s="248"/>
      <c r="HMR26" s="248"/>
      <c r="HMS26" s="248"/>
      <c r="HMT26" s="248"/>
      <c r="HMU26" s="248"/>
      <c r="HMV26" s="248"/>
      <c r="HMW26" s="248"/>
      <c r="HMX26" s="248"/>
      <c r="HMY26" s="248"/>
      <c r="HMZ26" s="248"/>
      <c r="HNA26" s="248"/>
      <c r="HNB26" s="248"/>
      <c r="HNC26" s="248"/>
      <c r="HND26" s="248"/>
      <c r="HNE26" s="248"/>
      <c r="HNF26" s="248"/>
      <c r="HNG26" s="248"/>
      <c r="HNH26" s="248"/>
      <c r="HNI26" s="248"/>
      <c r="HNJ26" s="248"/>
      <c r="HNK26" s="248"/>
      <c r="HNL26" s="248"/>
      <c r="HNM26" s="248"/>
      <c r="HNN26" s="248"/>
      <c r="HNO26" s="248"/>
      <c r="HNP26" s="248"/>
      <c r="HNQ26" s="248"/>
      <c r="HNR26" s="248"/>
      <c r="HNS26" s="248"/>
      <c r="HNT26" s="248"/>
      <c r="HNU26" s="248"/>
      <c r="HNV26" s="248"/>
      <c r="HNW26" s="248"/>
      <c r="HNX26" s="248"/>
      <c r="HNY26" s="248"/>
      <c r="HNZ26" s="248"/>
      <c r="HOA26" s="248"/>
      <c r="HOB26" s="248"/>
      <c r="HOC26" s="248"/>
      <c r="HOD26" s="248"/>
      <c r="HOE26" s="248"/>
      <c r="HOF26" s="248"/>
      <c r="HOG26" s="248"/>
      <c r="HOH26" s="248"/>
      <c r="HOI26" s="248"/>
      <c r="HOJ26" s="248"/>
      <c r="HOK26" s="248"/>
      <c r="HOL26" s="248"/>
      <c r="HOM26" s="248"/>
      <c r="HON26" s="248"/>
      <c r="HOO26" s="248"/>
      <c r="HOP26" s="248"/>
      <c r="HOQ26" s="248"/>
      <c r="HOR26" s="248"/>
      <c r="HOS26" s="248"/>
      <c r="HOT26" s="248"/>
      <c r="HOU26" s="248"/>
      <c r="HOV26" s="248"/>
      <c r="HOW26" s="248"/>
      <c r="HOX26" s="248"/>
      <c r="HOY26" s="248"/>
      <c r="HOZ26" s="248"/>
      <c r="HPA26" s="248"/>
      <c r="HPB26" s="248"/>
      <c r="HPC26" s="248"/>
      <c r="HPD26" s="248"/>
      <c r="HPE26" s="248"/>
      <c r="HPF26" s="248"/>
      <c r="HPG26" s="248"/>
      <c r="HPH26" s="248"/>
      <c r="HPI26" s="248"/>
      <c r="HPJ26" s="248"/>
      <c r="HPK26" s="248"/>
      <c r="HPL26" s="248"/>
      <c r="HPM26" s="248"/>
      <c r="HPN26" s="248"/>
      <c r="HPO26" s="248"/>
      <c r="HPP26" s="248"/>
      <c r="HPQ26" s="248"/>
      <c r="HPR26" s="248"/>
      <c r="HPS26" s="248"/>
      <c r="HPT26" s="248"/>
      <c r="HPU26" s="248"/>
      <c r="HPV26" s="248"/>
      <c r="HPW26" s="248"/>
      <c r="HPX26" s="248"/>
      <c r="HPY26" s="248"/>
      <c r="HPZ26" s="248"/>
      <c r="HQA26" s="248"/>
      <c r="HQB26" s="248"/>
      <c r="HQC26" s="248"/>
      <c r="HQD26" s="248"/>
      <c r="HQE26" s="248"/>
      <c r="HQF26" s="248"/>
      <c r="HQG26" s="248"/>
      <c r="HQH26" s="248"/>
      <c r="HQI26" s="248"/>
      <c r="HQJ26" s="248"/>
      <c r="HQK26" s="248"/>
      <c r="HQL26" s="248"/>
      <c r="HQM26" s="248"/>
      <c r="HQN26" s="248"/>
      <c r="HQO26" s="248"/>
      <c r="HQP26" s="248"/>
      <c r="HQQ26" s="248"/>
      <c r="HQR26" s="248"/>
      <c r="HQS26" s="248"/>
      <c r="HQT26" s="248"/>
      <c r="HQU26" s="248"/>
      <c r="HQV26" s="248"/>
      <c r="HQW26" s="248"/>
      <c r="HQX26" s="248"/>
      <c r="HQY26" s="248"/>
      <c r="HQZ26" s="248"/>
      <c r="HRA26" s="248"/>
      <c r="HRB26" s="248"/>
      <c r="HRC26" s="248"/>
      <c r="HRD26" s="248"/>
      <c r="HRE26" s="248"/>
      <c r="HRF26" s="248"/>
      <c r="HRG26" s="248"/>
      <c r="HRH26" s="248"/>
      <c r="HRI26" s="248"/>
      <c r="HRJ26" s="248"/>
      <c r="HRK26" s="248"/>
      <c r="HRL26" s="248"/>
      <c r="HRM26" s="248"/>
      <c r="HRN26" s="248"/>
      <c r="HRO26" s="248"/>
      <c r="HRP26" s="248"/>
      <c r="HRQ26" s="248"/>
      <c r="HRR26" s="248"/>
      <c r="HRS26" s="248"/>
      <c r="HRT26" s="248"/>
      <c r="HRU26" s="248"/>
      <c r="HRV26" s="248"/>
      <c r="HRW26" s="248"/>
      <c r="HRX26" s="248"/>
      <c r="HRY26" s="248"/>
      <c r="HRZ26" s="248"/>
      <c r="HSA26" s="248"/>
      <c r="HSB26" s="248"/>
      <c r="HSC26" s="248"/>
      <c r="HSD26" s="248"/>
      <c r="HSE26" s="248"/>
      <c r="HSF26" s="248"/>
      <c r="HSG26" s="248"/>
      <c r="HSH26" s="248"/>
      <c r="HSI26" s="248"/>
      <c r="HSJ26" s="248"/>
      <c r="HSK26" s="248"/>
      <c r="HSL26" s="248"/>
      <c r="HSM26" s="248"/>
      <c r="HSN26" s="248"/>
      <c r="HSO26" s="248"/>
      <c r="HSP26" s="248"/>
      <c r="HSQ26" s="248"/>
      <c r="HSR26" s="248"/>
      <c r="HSS26" s="248"/>
      <c r="HST26" s="248"/>
      <c r="HSU26" s="248"/>
      <c r="HSV26" s="248"/>
      <c r="HSW26" s="248"/>
      <c r="HSX26" s="248"/>
      <c r="HSY26" s="248"/>
      <c r="HSZ26" s="248"/>
      <c r="HTA26" s="248"/>
      <c r="HTB26" s="248"/>
      <c r="HTC26" s="248"/>
      <c r="HTD26" s="248"/>
      <c r="HTE26" s="248"/>
      <c r="HTF26" s="248"/>
      <c r="HTG26" s="248"/>
      <c r="HTH26" s="248"/>
      <c r="HTI26" s="248"/>
      <c r="HTJ26" s="248"/>
      <c r="HTK26" s="248"/>
      <c r="HTL26" s="248"/>
      <c r="HTM26" s="248"/>
      <c r="HTN26" s="248"/>
      <c r="HTO26" s="248"/>
      <c r="HTP26" s="248"/>
      <c r="HTQ26" s="248"/>
      <c r="HTR26" s="248"/>
      <c r="HTS26" s="248"/>
      <c r="HTT26" s="248"/>
      <c r="HTU26" s="248"/>
      <c r="HTV26" s="248"/>
      <c r="HTW26" s="248"/>
      <c r="HTX26" s="248"/>
      <c r="HTY26" s="248"/>
      <c r="HTZ26" s="248"/>
      <c r="HUA26" s="248"/>
      <c r="HUB26" s="248"/>
      <c r="HUC26" s="248"/>
      <c r="HUD26" s="248"/>
      <c r="HUE26" s="248"/>
      <c r="HUF26" s="248"/>
      <c r="HUG26" s="248"/>
      <c r="HUH26" s="248"/>
      <c r="HUI26" s="248"/>
      <c r="HUJ26" s="248"/>
      <c r="HUK26" s="248"/>
      <c r="HUL26" s="248"/>
      <c r="HUM26" s="248"/>
      <c r="HUN26" s="248"/>
      <c r="HUO26" s="248"/>
      <c r="HUP26" s="248"/>
      <c r="HUQ26" s="248"/>
      <c r="HUR26" s="248"/>
      <c r="HUS26" s="248"/>
      <c r="HUT26" s="248"/>
      <c r="HUU26" s="248"/>
      <c r="HUV26" s="248"/>
      <c r="HUW26" s="248"/>
      <c r="HUX26" s="248"/>
      <c r="HUY26" s="248"/>
      <c r="HUZ26" s="248"/>
      <c r="HVA26" s="248"/>
      <c r="HVB26" s="248"/>
      <c r="HVC26" s="248"/>
      <c r="HVD26" s="248"/>
      <c r="HVE26" s="248"/>
      <c r="HVF26" s="248"/>
      <c r="HVG26" s="248"/>
      <c r="HVH26" s="248"/>
      <c r="HVI26" s="248"/>
      <c r="HVJ26" s="248"/>
      <c r="HVK26" s="248"/>
      <c r="HVL26" s="248"/>
      <c r="HVM26" s="248"/>
      <c r="HVN26" s="248"/>
      <c r="HVO26" s="248"/>
      <c r="HVP26" s="248"/>
      <c r="HVQ26" s="248"/>
      <c r="HVR26" s="248"/>
      <c r="HVS26" s="248"/>
      <c r="HVT26" s="248"/>
      <c r="HVU26" s="248"/>
      <c r="HVV26" s="248"/>
      <c r="HVW26" s="248"/>
      <c r="HVX26" s="248"/>
      <c r="HVY26" s="248"/>
      <c r="HVZ26" s="248"/>
      <c r="HWA26" s="248"/>
      <c r="HWB26" s="248"/>
      <c r="HWC26" s="248"/>
      <c r="HWD26" s="248"/>
      <c r="HWE26" s="248"/>
      <c r="HWF26" s="248"/>
      <c r="HWG26" s="248"/>
      <c r="HWH26" s="248"/>
      <c r="HWI26" s="248"/>
      <c r="HWJ26" s="248"/>
      <c r="HWK26" s="248"/>
      <c r="HWL26" s="248"/>
      <c r="HWM26" s="248"/>
      <c r="HWN26" s="248"/>
      <c r="HWO26" s="248"/>
      <c r="HWP26" s="248"/>
      <c r="HWQ26" s="248"/>
      <c r="HWR26" s="248"/>
      <c r="HWS26" s="248"/>
      <c r="HWT26" s="248"/>
      <c r="HWU26" s="248"/>
      <c r="HWV26" s="248"/>
      <c r="HWW26" s="248"/>
      <c r="HWX26" s="248"/>
      <c r="HWY26" s="248"/>
      <c r="HWZ26" s="248"/>
      <c r="HXA26" s="248"/>
      <c r="HXB26" s="248"/>
      <c r="HXC26" s="248"/>
      <c r="HXD26" s="248"/>
      <c r="HXE26" s="248"/>
      <c r="HXF26" s="248"/>
      <c r="HXG26" s="248"/>
      <c r="HXH26" s="248"/>
      <c r="HXI26" s="248"/>
      <c r="HXJ26" s="248"/>
      <c r="HXK26" s="248"/>
      <c r="HXL26" s="248"/>
      <c r="HXM26" s="248"/>
      <c r="HXN26" s="248"/>
      <c r="HXO26" s="248"/>
      <c r="HXP26" s="248"/>
      <c r="HXQ26" s="248"/>
      <c r="HXR26" s="248"/>
      <c r="HXS26" s="248"/>
      <c r="HXT26" s="248"/>
      <c r="HXU26" s="248"/>
      <c r="HXV26" s="248"/>
      <c r="HXW26" s="248"/>
      <c r="HXX26" s="248"/>
      <c r="HXY26" s="248"/>
      <c r="HXZ26" s="248"/>
      <c r="HYA26" s="248"/>
      <c r="HYB26" s="248"/>
      <c r="HYC26" s="248"/>
      <c r="HYD26" s="248"/>
      <c r="HYE26" s="248"/>
      <c r="HYF26" s="248"/>
      <c r="HYG26" s="248"/>
      <c r="HYH26" s="248"/>
      <c r="HYI26" s="248"/>
      <c r="HYJ26" s="248"/>
      <c r="HYK26" s="248"/>
      <c r="HYL26" s="248"/>
      <c r="HYM26" s="248"/>
      <c r="HYN26" s="248"/>
      <c r="HYO26" s="248"/>
      <c r="HYP26" s="248"/>
      <c r="HYQ26" s="248"/>
      <c r="HYR26" s="248"/>
      <c r="HYS26" s="248"/>
      <c r="HYT26" s="248"/>
      <c r="HYU26" s="248"/>
      <c r="HYV26" s="248"/>
      <c r="HYW26" s="248"/>
      <c r="HYX26" s="248"/>
      <c r="HYY26" s="248"/>
      <c r="HYZ26" s="248"/>
      <c r="HZA26" s="248"/>
      <c r="HZB26" s="248"/>
      <c r="HZC26" s="248"/>
      <c r="HZD26" s="248"/>
      <c r="HZE26" s="248"/>
      <c r="HZF26" s="248"/>
      <c r="HZG26" s="248"/>
      <c r="HZH26" s="248"/>
      <c r="HZI26" s="248"/>
      <c r="HZJ26" s="248"/>
      <c r="HZK26" s="248"/>
      <c r="HZL26" s="248"/>
      <c r="HZM26" s="248"/>
      <c r="HZN26" s="248"/>
      <c r="HZO26" s="248"/>
      <c r="HZP26" s="248"/>
      <c r="HZQ26" s="248"/>
      <c r="HZR26" s="248"/>
      <c r="HZS26" s="248"/>
      <c r="HZT26" s="248"/>
      <c r="HZU26" s="248"/>
      <c r="HZV26" s="248"/>
      <c r="HZW26" s="248"/>
      <c r="HZX26" s="248"/>
      <c r="HZY26" s="248"/>
      <c r="HZZ26" s="248"/>
      <c r="IAA26" s="248"/>
      <c r="IAB26" s="248"/>
      <c r="IAC26" s="248"/>
      <c r="IAD26" s="248"/>
      <c r="IAE26" s="248"/>
      <c r="IAF26" s="248"/>
      <c r="IAG26" s="248"/>
      <c r="IAH26" s="248"/>
      <c r="IAI26" s="248"/>
      <c r="IAJ26" s="248"/>
      <c r="IAK26" s="248"/>
      <c r="IAL26" s="248"/>
      <c r="IAM26" s="248"/>
      <c r="IAN26" s="248"/>
      <c r="IAO26" s="248"/>
      <c r="IAP26" s="248"/>
      <c r="IAQ26" s="248"/>
      <c r="IAR26" s="248"/>
      <c r="IAS26" s="248"/>
      <c r="IAT26" s="248"/>
      <c r="IAU26" s="248"/>
      <c r="IAV26" s="248"/>
      <c r="IAW26" s="248"/>
      <c r="IAX26" s="248"/>
      <c r="IAY26" s="248"/>
      <c r="IAZ26" s="248"/>
      <c r="IBA26" s="248"/>
      <c r="IBB26" s="248"/>
      <c r="IBC26" s="248"/>
      <c r="IBD26" s="248"/>
      <c r="IBE26" s="248"/>
      <c r="IBF26" s="248"/>
      <c r="IBG26" s="248"/>
      <c r="IBH26" s="248"/>
      <c r="IBI26" s="248"/>
      <c r="IBJ26" s="248"/>
      <c r="IBK26" s="248"/>
      <c r="IBL26" s="248"/>
      <c r="IBM26" s="248"/>
      <c r="IBN26" s="248"/>
      <c r="IBO26" s="248"/>
      <c r="IBP26" s="248"/>
      <c r="IBQ26" s="248"/>
      <c r="IBR26" s="248"/>
      <c r="IBS26" s="248"/>
      <c r="IBT26" s="248"/>
      <c r="IBU26" s="248"/>
      <c r="IBV26" s="248"/>
      <c r="IBW26" s="248"/>
      <c r="IBX26" s="248"/>
      <c r="IBY26" s="248"/>
      <c r="IBZ26" s="248"/>
      <c r="ICA26" s="248"/>
      <c r="ICB26" s="248"/>
      <c r="ICC26" s="248"/>
      <c r="ICD26" s="248"/>
      <c r="ICE26" s="248"/>
      <c r="ICF26" s="248"/>
      <c r="ICG26" s="248"/>
      <c r="ICH26" s="248"/>
      <c r="ICI26" s="248"/>
      <c r="ICJ26" s="248"/>
      <c r="ICK26" s="248"/>
      <c r="ICL26" s="248"/>
      <c r="ICM26" s="248"/>
      <c r="ICN26" s="248"/>
      <c r="ICO26" s="248"/>
      <c r="ICP26" s="248"/>
      <c r="ICQ26" s="248"/>
      <c r="ICR26" s="248"/>
      <c r="ICS26" s="248"/>
      <c r="ICT26" s="248"/>
      <c r="ICU26" s="248"/>
      <c r="ICV26" s="248"/>
      <c r="ICW26" s="248"/>
      <c r="ICX26" s="248"/>
      <c r="ICY26" s="248"/>
      <c r="ICZ26" s="248"/>
      <c r="IDA26" s="248"/>
      <c r="IDB26" s="248"/>
      <c r="IDC26" s="248"/>
      <c r="IDD26" s="248"/>
      <c r="IDE26" s="248"/>
      <c r="IDF26" s="248"/>
      <c r="IDG26" s="248"/>
      <c r="IDH26" s="248"/>
      <c r="IDI26" s="248"/>
      <c r="IDJ26" s="248"/>
      <c r="IDK26" s="248"/>
      <c r="IDL26" s="248"/>
      <c r="IDM26" s="248"/>
      <c r="IDN26" s="248"/>
      <c r="IDO26" s="248"/>
      <c r="IDP26" s="248"/>
      <c r="IDQ26" s="248"/>
      <c r="IDR26" s="248"/>
      <c r="IDS26" s="248"/>
      <c r="IDT26" s="248"/>
      <c r="IDU26" s="248"/>
      <c r="IDV26" s="248"/>
      <c r="IDW26" s="248"/>
      <c r="IDX26" s="248"/>
      <c r="IDY26" s="248"/>
      <c r="IDZ26" s="248"/>
      <c r="IEA26" s="248"/>
      <c r="IEB26" s="248"/>
      <c r="IEC26" s="248"/>
      <c r="IED26" s="248"/>
      <c r="IEE26" s="248"/>
      <c r="IEF26" s="248"/>
      <c r="IEG26" s="248"/>
      <c r="IEH26" s="248"/>
      <c r="IEI26" s="248"/>
      <c r="IEJ26" s="248"/>
      <c r="IEK26" s="248"/>
      <c r="IEL26" s="248"/>
      <c r="IEM26" s="248"/>
      <c r="IEN26" s="248"/>
      <c r="IEO26" s="248"/>
      <c r="IEP26" s="248"/>
      <c r="IEQ26" s="248"/>
      <c r="IER26" s="248"/>
      <c r="IES26" s="248"/>
      <c r="IET26" s="248"/>
      <c r="IEU26" s="248"/>
      <c r="IEV26" s="248"/>
      <c r="IEW26" s="248"/>
      <c r="IEX26" s="248"/>
      <c r="IEY26" s="248"/>
      <c r="IEZ26" s="248"/>
      <c r="IFA26" s="248"/>
      <c r="IFB26" s="248"/>
      <c r="IFC26" s="248"/>
      <c r="IFD26" s="248"/>
      <c r="IFE26" s="248"/>
      <c r="IFF26" s="248"/>
      <c r="IFG26" s="248"/>
      <c r="IFH26" s="248"/>
      <c r="IFI26" s="248"/>
      <c r="IFJ26" s="248"/>
      <c r="IFK26" s="248"/>
      <c r="IFL26" s="248"/>
      <c r="IFM26" s="248"/>
      <c r="IFN26" s="248"/>
      <c r="IFO26" s="248"/>
      <c r="IFP26" s="248"/>
      <c r="IFQ26" s="248"/>
      <c r="IFR26" s="248"/>
      <c r="IFS26" s="248"/>
      <c r="IFT26" s="248"/>
      <c r="IFU26" s="248"/>
      <c r="IFV26" s="248"/>
      <c r="IFW26" s="248"/>
      <c r="IFX26" s="248"/>
      <c r="IFY26" s="248"/>
      <c r="IFZ26" s="248"/>
      <c r="IGA26" s="248"/>
      <c r="IGB26" s="248"/>
      <c r="IGC26" s="248"/>
      <c r="IGD26" s="248"/>
      <c r="IGE26" s="248"/>
      <c r="IGF26" s="248"/>
      <c r="IGG26" s="248"/>
      <c r="IGH26" s="248"/>
      <c r="IGI26" s="248"/>
      <c r="IGJ26" s="248"/>
      <c r="IGK26" s="248"/>
      <c r="IGL26" s="248"/>
      <c r="IGM26" s="248"/>
      <c r="IGN26" s="248"/>
      <c r="IGO26" s="248"/>
      <c r="IGP26" s="248"/>
      <c r="IGQ26" s="248"/>
      <c r="IGR26" s="248"/>
      <c r="IGS26" s="248"/>
      <c r="IGT26" s="248"/>
      <c r="IGU26" s="248"/>
      <c r="IGV26" s="248"/>
      <c r="IGW26" s="248"/>
      <c r="IGX26" s="248"/>
      <c r="IGY26" s="248"/>
      <c r="IGZ26" s="248"/>
      <c r="IHA26" s="248"/>
      <c r="IHB26" s="248"/>
      <c r="IHC26" s="248"/>
      <c r="IHD26" s="248"/>
      <c r="IHE26" s="248"/>
      <c r="IHF26" s="248"/>
      <c r="IHG26" s="248"/>
      <c r="IHH26" s="248"/>
      <c r="IHI26" s="248"/>
      <c r="IHJ26" s="248"/>
      <c r="IHK26" s="248"/>
      <c r="IHL26" s="248"/>
      <c r="IHM26" s="248"/>
      <c r="IHN26" s="248"/>
      <c r="IHO26" s="248"/>
      <c r="IHP26" s="248"/>
      <c r="IHQ26" s="248"/>
      <c r="IHR26" s="248"/>
      <c r="IHS26" s="248"/>
      <c r="IHT26" s="248"/>
      <c r="IHU26" s="248"/>
      <c r="IHV26" s="248"/>
      <c r="IHW26" s="248"/>
      <c r="IHX26" s="248"/>
      <c r="IHY26" s="248"/>
      <c r="IHZ26" s="248"/>
      <c r="IIA26" s="248"/>
      <c r="IIB26" s="248"/>
      <c r="IIC26" s="248"/>
      <c r="IID26" s="248"/>
      <c r="IIE26" s="248"/>
      <c r="IIF26" s="248"/>
      <c r="IIG26" s="248"/>
      <c r="IIH26" s="248"/>
      <c r="III26" s="248"/>
      <c r="IIJ26" s="248"/>
      <c r="IIK26" s="248"/>
      <c r="IIL26" s="248"/>
      <c r="IIM26" s="248"/>
      <c r="IIN26" s="248"/>
      <c r="IIO26" s="248"/>
      <c r="IIP26" s="248"/>
      <c r="IIQ26" s="248"/>
      <c r="IIR26" s="248"/>
      <c r="IIS26" s="248"/>
      <c r="IIT26" s="248"/>
      <c r="IIU26" s="248"/>
      <c r="IIV26" s="248"/>
      <c r="IIW26" s="248"/>
      <c r="IIX26" s="248"/>
      <c r="IIY26" s="248"/>
      <c r="IIZ26" s="248"/>
      <c r="IJA26" s="248"/>
      <c r="IJB26" s="248"/>
      <c r="IJC26" s="248"/>
      <c r="IJD26" s="248"/>
      <c r="IJE26" s="248"/>
      <c r="IJF26" s="248"/>
      <c r="IJG26" s="248"/>
      <c r="IJH26" s="248"/>
      <c r="IJI26" s="248"/>
      <c r="IJJ26" s="248"/>
      <c r="IJK26" s="248"/>
      <c r="IJL26" s="248"/>
      <c r="IJM26" s="248"/>
      <c r="IJN26" s="248"/>
      <c r="IJO26" s="248"/>
      <c r="IJP26" s="248"/>
      <c r="IJQ26" s="248"/>
      <c r="IJR26" s="248"/>
      <c r="IJS26" s="248"/>
      <c r="IJT26" s="248"/>
      <c r="IJU26" s="248"/>
      <c r="IJV26" s="248"/>
      <c r="IJW26" s="248"/>
      <c r="IJX26" s="248"/>
      <c r="IJY26" s="248"/>
      <c r="IJZ26" s="248"/>
      <c r="IKA26" s="248"/>
      <c r="IKB26" s="248"/>
      <c r="IKC26" s="248"/>
      <c r="IKD26" s="248"/>
      <c r="IKE26" s="248"/>
      <c r="IKF26" s="248"/>
      <c r="IKG26" s="248"/>
      <c r="IKH26" s="248"/>
      <c r="IKI26" s="248"/>
      <c r="IKJ26" s="248"/>
      <c r="IKK26" s="248"/>
      <c r="IKL26" s="248"/>
      <c r="IKM26" s="248"/>
      <c r="IKN26" s="248"/>
      <c r="IKO26" s="248"/>
      <c r="IKP26" s="248"/>
      <c r="IKQ26" s="248"/>
      <c r="IKR26" s="248"/>
      <c r="IKS26" s="248"/>
      <c r="IKT26" s="248"/>
      <c r="IKU26" s="248"/>
      <c r="IKV26" s="248"/>
      <c r="IKW26" s="248"/>
      <c r="IKX26" s="248"/>
      <c r="IKY26" s="248"/>
      <c r="IKZ26" s="248"/>
      <c r="ILA26" s="248"/>
      <c r="ILB26" s="248"/>
      <c r="ILC26" s="248"/>
      <c r="ILD26" s="248"/>
      <c r="ILE26" s="248"/>
      <c r="ILF26" s="248"/>
      <c r="ILG26" s="248"/>
      <c r="ILH26" s="248"/>
      <c r="ILI26" s="248"/>
      <c r="ILJ26" s="248"/>
      <c r="ILK26" s="248"/>
      <c r="ILL26" s="248"/>
      <c r="ILM26" s="248"/>
      <c r="ILN26" s="248"/>
      <c r="ILO26" s="248"/>
      <c r="ILP26" s="248"/>
      <c r="ILQ26" s="248"/>
      <c r="ILR26" s="248"/>
      <c r="ILS26" s="248"/>
      <c r="ILT26" s="248"/>
      <c r="ILU26" s="248"/>
      <c r="ILV26" s="248"/>
      <c r="ILW26" s="248"/>
      <c r="ILX26" s="248"/>
      <c r="ILY26" s="248"/>
      <c r="ILZ26" s="248"/>
      <c r="IMA26" s="248"/>
      <c r="IMB26" s="248"/>
      <c r="IMC26" s="248"/>
      <c r="IMD26" s="248"/>
      <c r="IME26" s="248"/>
      <c r="IMF26" s="248"/>
      <c r="IMG26" s="248"/>
      <c r="IMH26" s="248"/>
      <c r="IMI26" s="248"/>
      <c r="IMJ26" s="248"/>
      <c r="IMK26" s="248"/>
      <c r="IML26" s="248"/>
      <c r="IMM26" s="248"/>
      <c r="IMN26" s="248"/>
      <c r="IMO26" s="248"/>
      <c r="IMP26" s="248"/>
      <c r="IMQ26" s="248"/>
      <c r="IMR26" s="248"/>
      <c r="IMS26" s="248"/>
      <c r="IMT26" s="248"/>
      <c r="IMU26" s="248"/>
      <c r="IMV26" s="248"/>
      <c r="IMW26" s="248"/>
      <c r="IMX26" s="248"/>
      <c r="IMY26" s="248"/>
      <c r="IMZ26" s="248"/>
      <c r="INA26" s="248"/>
      <c r="INB26" s="248"/>
      <c r="INC26" s="248"/>
      <c r="IND26" s="248"/>
      <c r="INE26" s="248"/>
      <c r="INF26" s="248"/>
      <c r="ING26" s="248"/>
      <c r="INH26" s="248"/>
      <c r="INI26" s="248"/>
      <c r="INJ26" s="248"/>
      <c r="INK26" s="248"/>
      <c r="INL26" s="248"/>
      <c r="INM26" s="248"/>
      <c r="INN26" s="248"/>
      <c r="INO26" s="248"/>
      <c r="INP26" s="248"/>
      <c r="INQ26" s="248"/>
      <c r="INR26" s="248"/>
      <c r="INS26" s="248"/>
      <c r="INT26" s="248"/>
      <c r="INU26" s="248"/>
      <c r="INV26" s="248"/>
      <c r="INW26" s="248"/>
      <c r="INX26" s="248"/>
      <c r="INY26" s="248"/>
      <c r="INZ26" s="248"/>
      <c r="IOA26" s="248"/>
      <c r="IOB26" s="248"/>
      <c r="IOC26" s="248"/>
      <c r="IOD26" s="248"/>
      <c r="IOE26" s="248"/>
      <c r="IOF26" s="248"/>
      <c r="IOG26" s="248"/>
      <c r="IOH26" s="248"/>
      <c r="IOI26" s="248"/>
      <c r="IOJ26" s="248"/>
      <c r="IOK26" s="248"/>
      <c r="IOL26" s="248"/>
      <c r="IOM26" s="248"/>
      <c r="ION26" s="248"/>
      <c r="IOO26" s="248"/>
      <c r="IOP26" s="248"/>
      <c r="IOQ26" s="248"/>
      <c r="IOR26" s="248"/>
      <c r="IOS26" s="248"/>
      <c r="IOT26" s="248"/>
      <c r="IOU26" s="248"/>
      <c r="IOV26" s="248"/>
      <c r="IOW26" s="248"/>
      <c r="IOX26" s="248"/>
      <c r="IOY26" s="248"/>
      <c r="IOZ26" s="248"/>
      <c r="IPA26" s="248"/>
      <c r="IPB26" s="248"/>
      <c r="IPC26" s="248"/>
      <c r="IPD26" s="248"/>
      <c r="IPE26" s="248"/>
      <c r="IPF26" s="248"/>
      <c r="IPG26" s="248"/>
      <c r="IPH26" s="248"/>
      <c r="IPI26" s="248"/>
      <c r="IPJ26" s="248"/>
      <c r="IPK26" s="248"/>
      <c r="IPL26" s="248"/>
      <c r="IPM26" s="248"/>
      <c r="IPN26" s="248"/>
      <c r="IPO26" s="248"/>
      <c r="IPP26" s="248"/>
      <c r="IPQ26" s="248"/>
      <c r="IPR26" s="248"/>
      <c r="IPS26" s="248"/>
      <c r="IPT26" s="248"/>
      <c r="IPU26" s="248"/>
      <c r="IPV26" s="248"/>
      <c r="IPW26" s="248"/>
      <c r="IPX26" s="248"/>
      <c r="IPY26" s="248"/>
      <c r="IPZ26" s="248"/>
      <c r="IQA26" s="248"/>
      <c r="IQB26" s="248"/>
      <c r="IQC26" s="248"/>
      <c r="IQD26" s="248"/>
      <c r="IQE26" s="248"/>
      <c r="IQF26" s="248"/>
      <c r="IQG26" s="248"/>
      <c r="IQH26" s="248"/>
      <c r="IQI26" s="248"/>
      <c r="IQJ26" s="248"/>
      <c r="IQK26" s="248"/>
      <c r="IQL26" s="248"/>
      <c r="IQM26" s="248"/>
      <c r="IQN26" s="248"/>
      <c r="IQO26" s="248"/>
      <c r="IQP26" s="248"/>
      <c r="IQQ26" s="248"/>
      <c r="IQR26" s="248"/>
      <c r="IQS26" s="248"/>
      <c r="IQT26" s="248"/>
      <c r="IQU26" s="248"/>
      <c r="IQV26" s="248"/>
      <c r="IQW26" s="248"/>
      <c r="IQX26" s="248"/>
      <c r="IQY26" s="248"/>
      <c r="IQZ26" s="248"/>
      <c r="IRA26" s="248"/>
      <c r="IRB26" s="248"/>
      <c r="IRC26" s="248"/>
      <c r="IRD26" s="248"/>
      <c r="IRE26" s="248"/>
      <c r="IRF26" s="248"/>
      <c r="IRG26" s="248"/>
      <c r="IRH26" s="248"/>
      <c r="IRI26" s="248"/>
      <c r="IRJ26" s="248"/>
      <c r="IRK26" s="248"/>
      <c r="IRL26" s="248"/>
      <c r="IRM26" s="248"/>
      <c r="IRN26" s="248"/>
      <c r="IRO26" s="248"/>
      <c r="IRP26" s="248"/>
      <c r="IRQ26" s="248"/>
      <c r="IRR26" s="248"/>
      <c r="IRS26" s="248"/>
      <c r="IRT26" s="248"/>
      <c r="IRU26" s="248"/>
      <c r="IRV26" s="248"/>
      <c r="IRW26" s="248"/>
      <c r="IRX26" s="248"/>
      <c r="IRY26" s="248"/>
      <c r="IRZ26" s="248"/>
      <c r="ISA26" s="248"/>
      <c r="ISB26" s="248"/>
      <c r="ISC26" s="248"/>
      <c r="ISD26" s="248"/>
      <c r="ISE26" s="248"/>
      <c r="ISF26" s="248"/>
      <c r="ISG26" s="248"/>
      <c r="ISH26" s="248"/>
      <c r="ISI26" s="248"/>
      <c r="ISJ26" s="248"/>
      <c r="ISK26" s="248"/>
      <c r="ISL26" s="248"/>
      <c r="ISM26" s="248"/>
      <c r="ISN26" s="248"/>
      <c r="ISO26" s="248"/>
      <c r="ISP26" s="248"/>
      <c r="ISQ26" s="248"/>
      <c r="ISR26" s="248"/>
      <c r="ISS26" s="248"/>
      <c r="IST26" s="248"/>
      <c r="ISU26" s="248"/>
      <c r="ISV26" s="248"/>
      <c r="ISW26" s="248"/>
      <c r="ISX26" s="248"/>
      <c r="ISY26" s="248"/>
      <c r="ISZ26" s="248"/>
      <c r="ITA26" s="248"/>
      <c r="ITB26" s="248"/>
      <c r="ITC26" s="248"/>
      <c r="ITD26" s="248"/>
      <c r="ITE26" s="248"/>
      <c r="ITF26" s="248"/>
      <c r="ITG26" s="248"/>
      <c r="ITH26" s="248"/>
      <c r="ITI26" s="248"/>
      <c r="ITJ26" s="248"/>
      <c r="ITK26" s="248"/>
      <c r="ITL26" s="248"/>
      <c r="ITM26" s="248"/>
      <c r="ITN26" s="248"/>
      <c r="ITO26" s="248"/>
      <c r="ITP26" s="248"/>
      <c r="ITQ26" s="248"/>
      <c r="ITR26" s="248"/>
      <c r="ITS26" s="248"/>
      <c r="ITT26" s="248"/>
      <c r="ITU26" s="248"/>
      <c r="ITV26" s="248"/>
      <c r="ITW26" s="248"/>
      <c r="ITX26" s="248"/>
      <c r="ITY26" s="248"/>
      <c r="ITZ26" s="248"/>
      <c r="IUA26" s="248"/>
      <c r="IUB26" s="248"/>
      <c r="IUC26" s="248"/>
      <c r="IUD26" s="248"/>
      <c r="IUE26" s="248"/>
      <c r="IUF26" s="248"/>
      <c r="IUG26" s="248"/>
      <c r="IUH26" s="248"/>
      <c r="IUI26" s="248"/>
      <c r="IUJ26" s="248"/>
      <c r="IUK26" s="248"/>
      <c r="IUL26" s="248"/>
      <c r="IUM26" s="248"/>
      <c r="IUN26" s="248"/>
      <c r="IUO26" s="248"/>
      <c r="IUP26" s="248"/>
      <c r="IUQ26" s="248"/>
      <c r="IUR26" s="248"/>
      <c r="IUS26" s="248"/>
      <c r="IUT26" s="248"/>
      <c r="IUU26" s="248"/>
      <c r="IUV26" s="248"/>
      <c r="IUW26" s="248"/>
      <c r="IUX26" s="248"/>
      <c r="IUY26" s="248"/>
      <c r="IUZ26" s="248"/>
      <c r="IVA26" s="248"/>
      <c r="IVB26" s="248"/>
      <c r="IVC26" s="248"/>
      <c r="IVD26" s="248"/>
      <c r="IVE26" s="248"/>
      <c r="IVF26" s="248"/>
      <c r="IVG26" s="248"/>
      <c r="IVH26" s="248"/>
      <c r="IVI26" s="248"/>
      <c r="IVJ26" s="248"/>
      <c r="IVK26" s="248"/>
      <c r="IVL26" s="248"/>
      <c r="IVM26" s="248"/>
      <c r="IVN26" s="248"/>
      <c r="IVO26" s="248"/>
      <c r="IVP26" s="248"/>
      <c r="IVQ26" s="248"/>
      <c r="IVR26" s="248"/>
      <c r="IVS26" s="248"/>
      <c r="IVT26" s="248"/>
      <c r="IVU26" s="248"/>
      <c r="IVV26" s="248"/>
      <c r="IVW26" s="248"/>
      <c r="IVX26" s="248"/>
      <c r="IVY26" s="248"/>
      <c r="IVZ26" s="248"/>
      <c r="IWA26" s="248"/>
      <c r="IWB26" s="248"/>
      <c r="IWC26" s="248"/>
      <c r="IWD26" s="248"/>
      <c r="IWE26" s="248"/>
      <c r="IWF26" s="248"/>
      <c r="IWG26" s="248"/>
      <c r="IWH26" s="248"/>
      <c r="IWI26" s="248"/>
      <c r="IWJ26" s="248"/>
      <c r="IWK26" s="248"/>
      <c r="IWL26" s="248"/>
      <c r="IWM26" s="248"/>
      <c r="IWN26" s="248"/>
      <c r="IWO26" s="248"/>
      <c r="IWP26" s="248"/>
      <c r="IWQ26" s="248"/>
      <c r="IWR26" s="248"/>
      <c r="IWS26" s="248"/>
      <c r="IWT26" s="248"/>
      <c r="IWU26" s="248"/>
      <c r="IWV26" s="248"/>
      <c r="IWW26" s="248"/>
      <c r="IWX26" s="248"/>
      <c r="IWY26" s="248"/>
      <c r="IWZ26" s="248"/>
      <c r="IXA26" s="248"/>
      <c r="IXB26" s="248"/>
      <c r="IXC26" s="248"/>
      <c r="IXD26" s="248"/>
      <c r="IXE26" s="248"/>
      <c r="IXF26" s="248"/>
      <c r="IXG26" s="248"/>
      <c r="IXH26" s="248"/>
      <c r="IXI26" s="248"/>
      <c r="IXJ26" s="248"/>
      <c r="IXK26" s="248"/>
      <c r="IXL26" s="248"/>
      <c r="IXM26" s="248"/>
      <c r="IXN26" s="248"/>
      <c r="IXO26" s="248"/>
      <c r="IXP26" s="248"/>
      <c r="IXQ26" s="248"/>
      <c r="IXR26" s="248"/>
      <c r="IXS26" s="248"/>
      <c r="IXT26" s="248"/>
      <c r="IXU26" s="248"/>
      <c r="IXV26" s="248"/>
      <c r="IXW26" s="248"/>
      <c r="IXX26" s="248"/>
      <c r="IXY26" s="248"/>
      <c r="IXZ26" s="248"/>
      <c r="IYA26" s="248"/>
      <c r="IYB26" s="248"/>
      <c r="IYC26" s="248"/>
      <c r="IYD26" s="248"/>
      <c r="IYE26" s="248"/>
      <c r="IYF26" s="248"/>
      <c r="IYG26" s="248"/>
      <c r="IYH26" s="248"/>
      <c r="IYI26" s="248"/>
      <c r="IYJ26" s="248"/>
      <c r="IYK26" s="248"/>
      <c r="IYL26" s="248"/>
      <c r="IYM26" s="248"/>
      <c r="IYN26" s="248"/>
      <c r="IYO26" s="248"/>
      <c r="IYP26" s="248"/>
      <c r="IYQ26" s="248"/>
      <c r="IYR26" s="248"/>
      <c r="IYS26" s="248"/>
      <c r="IYT26" s="248"/>
      <c r="IYU26" s="248"/>
      <c r="IYV26" s="248"/>
      <c r="IYW26" s="248"/>
      <c r="IYX26" s="248"/>
      <c r="IYY26" s="248"/>
      <c r="IYZ26" s="248"/>
      <c r="IZA26" s="248"/>
      <c r="IZB26" s="248"/>
      <c r="IZC26" s="248"/>
      <c r="IZD26" s="248"/>
      <c r="IZE26" s="248"/>
      <c r="IZF26" s="248"/>
      <c r="IZG26" s="248"/>
      <c r="IZH26" s="248"/>
      <c r="IZI26" s="248"/>
      <c r="IZJ26" s="248"/>
      <c r="IZK26" s="248"/>
      <c r="IZL26" s="248"/>
      <c r="IZM26" s="248"/>
      <c r="IZN26" s="248"/>
      <c r="IZO26" s="248"/>
      <c r="IZP26" s="248"/>
      <c r="IZQ26" s="248"/>
      <c r="IZR26" s="248"/>
      <c r="IZS26" s="248"/>
      <c r="IZT26" s="248"/>
      <c r="IZU26" s="248"/>
      <c r="IZV26" s="248"/>
      <c r="IZW26" s="248"/>
      <c r="IZX26" s="248"/>
      <c r="IZY26" s="248"/>
      <c r="IZZ26" s="248"/>
      <c r="JAA26" s="248"/>
      <c r="JAB26" s="248"/>
      <c r="JAC26" s="248"/>
      <c r="JAD26" s="248"/>
      <c r="JAE26" s="248"/>
      <c r="JAF26" s="248"/>
      <c r="JAG26" s="248"/>
      <c r="JAH26" s="248"/>
      <c r="JAI26" s="248"/>
      <c r="JAJ26" s="248"/>
      <c r="JAK26" s="248"/>
      <c r="JAL26" s="248"/>
      <c r="JAM26" s="248"/>
      <c r="JAN26" s="248"/>
      <c r="JAO26" s="248"/>
      <c r="JAP26" s="248"/>
      <c r="JAQ26" s="248"/>
      <c r="JAR26" s="248"/>
      <c r="JAS26" s="248"/>
      <c r="JAT26" s="248"/>
      <c r="JAU26" s="248"/>
      <c r="JAV26" s="248"/>
      <c r="JAW26" s="248"/>
      <c r="JAX26" s="248"/>
      <c r="JAY26" s="248"/>
      <c r="JAZ26" s="248"/>
      <c r="JBA26" s="248"/>
      <c r="JBB26" s="248"/>
      <c r="JBC26" s="248"/>
      <c r="JBD26" s="248"/>
      <c r="JBE26" s="248"/>
      <c r="JBF26" s="248"/>
      <c r="JBG26" s="248"/>
      <c r="JBH26" s="248"/>
      <c r="JBI26" s="248"/>
      <c r="JBJ26" s="248"/>
      <c r="JBK26" s="248"/>
      <c r="JBL26" s="248"/>
      <c r="JBM26" s="248"/>
      <c r="JBN26" s="248"/>
      <c r="JBO26" s="248"/>
      <c r="JBP26" s="248"/>
      <c r="JBQ26" s="248"/>
      <c r="JBR26" s="248"/>
      <c r="JBS26" s="248"/>
      <c r="JBT26" s="248"/>
      <c r="JBU26" s="248"/>
      <c r="JBV26" s="248"/>
      <c r="JBW26" s="248"/>
      <c r="JBX26" s="248"/>
      <c r="JBY26" s="248"/>
      <c r="JBZ26" s="248"/>
      <c r="JCA26" s="248"/>
      <c r="JCB26" s="248"/>
      <c r="JCC26" s="248"/>
      <c r="JCD26" s="248"/>
      <c r="JCE26" s="248"/>
      <c r="JCF26" s="248"/>
      <c r="JCG26" s="248"/>
      <c r="JCH26" s="248"/>
      <c r="JCI26" s="248"/>
      <c r="JCJ26" s="248"/>
      <c r="JCK26" s="248"/>
      <c r="JCL26" s="248"/>
      <c r="JCM26" s="248"/>
      <c r="JCN26" s="248"/>
      <c r="JCO26" s="248"/>
      <c r="JCP26" s="248"/>
      <c r="JCQ26" s="248"/>
      <c r="JCR26" s="248"/>
      <c r="JCS26" s="248"/>
      <c r="JCT26" s="248"/>
      <c r="JCU26" s="248"/>
      <c r="JCV26" s="248"/>
      <c r="JCW26" s="248"/>
      <c r="JCX26" s="248"/>
      <c r="JCY26" s="248"/>
      <c r="JCZ26" s="248"/>
      <c r="JDA26" s="248"/>
      <c r="JDB26" s="248"/>
      <c r="JDC26" s="248"/>
      <c r="JDD26" s="248"/>
      <c r="JDE26" s="248"/>
      <c r="JDF26" s="248"/>
      <c r="JDG26" s="248"/>
      <c r="JDH26" s="248"/>
      <c r="JDI26" s="248"/>
      <c r="JDJ26" s="248"/>
      <c r="JDK26" s="248"/>
      <c r="JDL26" s="248"/>
      <c r="JDM26" s="248"/>
      <c r="JDN26" s="248"/>
      <c r="JDO26" s="248"/>
      <c r="JDP26" s="248"/>
      <c r="JDQ26" s="248"/>
      <c r="JDR26" s="248"/>
      <c r="JDS26" s="248"/>
      <c r="JDT26" s="248"/>
      <c r="JDU26" s="248"/>
      <c r="JDV26" s="248"/>
      <c r="JDW26" s="248"/>
      <c r="JDX26" s="248"/>
      <c r="JDY26" s="248"/>
      <c r="JDZ26" s="248"/>
      <c r="JEA26" s="248"/>
      <c r="JEB26" s="248"/>
      <c r="JEC26" s="248"/>
      <c r="JED26" s="248"/>
      <c r="JEE26" s="248"/>
      <c r="JEF26" s="248"/>
      <c r="JEG26" s="248"/>
      <c r="JEH26" s="248"/>
      <c r="JEI26" s="248"/>
      <c r="JEJ26" s="248"/>
      <c r="JEK26" s="248"/>
      <c r="JEL26" s="248"/>
      <c r="JEM26" s="248"/>
      <c r="JEN26" s="248"/>
      <c r="JEO26" s="248"/>
      <c r="JEP26" s="248"/>
      <c r="JEQ26" s="248"/>
      <c r="JER26" s="248"/>
      <c r="JES26" s="248"/>
      <c r="JET26" s="248"/>
      <c r="JEU26" s="248"/>
      <c r="JEV26" s="248"/>
      <c r="JEW26" s="248"/>
      <c r="JEX26" s="248"/>
      <c r="JEY26" s="248"/>
      <c r="JEZ26" s="248"/>
      <c r="JFA26" s="248"/>
      <c r="JFB26" s="248"/>
      <c r="JFC26" s="248"/>
      <c r="JFD26" s="248"/>
      <c r="JFE26" s="248"/>
      <c r="JFF26" s="248"/>
      <c r="JFG26" s="248"/>
      <c r="JFH26" s="248"/>
      <c r="JFI26" s="248"/>
      <c r="JFJ26" s="248"/>
      <c r="JFK26" s="248"/>
      <c r="JFL26" s="248"/>
      <c r="JFM26" s="248"/>
      <c r="JFN26" s="248"/>
      <c r="JFO26" s="248"/>
      <c r="JFP26" s="248"/>
      <c r="JFQ26" s="248"/>
      <c r="JFR26" s="248"/>
      <c r="JFS26" s="248"/>
      <c r="JFT26" s="248"/>
      <c r="JFU26" s="248"/>
      <c r="JFV26" s="248"/>
      <c r="JFW26" s="248"/>
      <c r="JFX26" s="248"/>
      <c r="JFY26" s="248"/>
      <c r="JFZ26" s="248"/>
      <c r="JGA26" s="248"/>
      <c r="JGB26" s="248"/>
      <c r="JGC26" s="248"/>
      <c r="JGD26" s="248"/>
      <c r="JGE26" s="248"/>
      <c r="JGF26" s="248"/>
      <c r="JGG26" s="248"/>
      <c r="JGH26" s="248"/>
      <c r="JGI26" s="248"/>
      <c r="JGJ26" s="248"/>
      <c r="JGK26" s="248"/>
      <c r="JGL26" s="248"/>
      <c r="JGM26" s="248"/>
      <c r="JGN26" s="248"/>
      <c r="JGO26" s="248"/>
      <c r="JGP26" s="248"/>
      <c r="JGQ26" s="248"/>
      <c r="JGR26" s="248"/>
      <c r="JGS26" s="248"/>
      <c r="JGT26" s="248"/>
      <c r="JGU26" s="248"/>
      <c r="JGV26" s="248"/>
      <c r="JGW26" s="248"/>
      <c r="JGX26" s="248"/>
      <c r="JGY26" s="248"/>
      <c r="JGZ26" s="248"/>
      <c r="JHA26" s="248"/>
      <c r="JHB26" s="248"/>
      <c r="JHC26" s="248"/>
      <c r="JHD26" s="248"/>
      <c r="JHE26" s="248"/>
      <c r="JHF26" s="248"/>
      <c r="JHG26" s="248"/>
      <c r="JHH26" s="248"/>
      <c r="JHI26" s="248"/>
      <c r="JHJ26" s="248"/>
      <c r="JHK26" s="248"/>
      <c r="JHL26" s="248"/>
      <c r="JHM26" s="248"/>
      <c r="JHN26" s="248"/>
      <c r="JHO26" s="248"/>
      <c r="JHP26" s="248"/>
      <c r="JHQ26" s="248"/>
      <c r="JHR26" s="248"/>
      <c r="JHS26" s="248"/>
      <c r="JHT26" s="248"/>
      <c r="JHU26" s="248"/>
      <c r="JHV26" s="248"/>
      <c r="JHW26" s="248"/>
      <c r="JHX26" s="248"/>
      <c r="JHY26" s="248"/>
      <c r="JHZ26" s="248"/>
      <c r="JIA26" s="248"/>
      <c r="JIB26" s="248"/>
      <c r="JIC26" s="248"/>
      <c r="JID26" s="248"/>
      <c r="JIE26" s="248"/>
      <c r="JIF26" s="248"/>
      <c r="JIG26" s="248"/>
      <c r="JIH26" s="248"/>
      <c r="JII26" s="248"/>
      <c r="JIJ26" s="248"/>
      <c r="JIK26" s="248"/>
      <c r="JIL26" s="248"/>
      <c r="JIM26" s="248"/>
      <c r="JIN26" s="248"/>
      <c r="JIO26" s="248"/>
      <c r="JIP26" s="248"/>
      <c r="JIQ26" s="248"/>
      <c r="JIR26" s="248"/>
      <c r="JIS26" s="248"/>
      <c r="JIT26" s="248"/>
      <c r="JIU26" s="248"/>
      <c r="JIV26" s="248"/>
      <c r="JIW26" s="248"/>
      <c r="JIX26" s="248"/>
      <c r="JIY26" s="248"/>
      <c r="JIZ26" s="248"/>
      <c r="JJA26" s="248"/>
      <c r="JJB26" s="248"/>
      <c r="JJC26" s="248"/>
      <c r="JJD26" s="248"/>
      <c r="JJE26" s="248"/>
      <c r="JJF26" s="248"/>
      <c r="JJG26" s="248"/>
      <c r="JJH26" s="248"/>
      <c r="JJI26" s="248"/>
      <c r="JJJ26" s="248"/>
      <c r="JJK26" s="248"/>
      <c r="JJL26" s="248"/>
      <c r="JJM26" s="248"/>
      <c r="JJN26" s="248"/>
      <c r="JJO26" s="248"/>
      <c r="JJP26" s="248"/>
      <c r="JJQ26" s="248"/>
      <c r="JJR26" s="248"/>
      <c r="JJS26" s="248"/>
      <c r="JJT26" s="248"/>
      <c r="JJU26" s="248"/>
      <c r="JJV26" s="248"/>
      <c r="JJW26" s="248"/>
      <c r="JJX26" s="248"/>
      <c r="JJY26" s="248"/>
      <c r="JJZ26" s="248"/>
      <c r="JKA26" s="248"/>
      <c r="JKB26" s="248"/>
      <c r="JKC26" s="248"/>
      <c r="JKD26" s="248"/>
      <c r="JKE26" s="248"/>
      <c r="JKF26" s="248"/>
      <c r="JKG26" s="248"/>
      <c r="JKH26" s="248"/>
      <c r="JKI26" s="248"/>
      <c r="JKJ26" s="248"/>
      <c r="JKK26" s="248"/>
      <c r="JKL26" s="248"/>
      <c r="JKM26" s="248"/>
      <c r="JKN26" s="248"/>
      <c r="JKO26" s="248"/>
      <c r="JKP26" s="248"/>
      <c r="JKQ26" s="248"/>
      <c r="JKR26" s="248"/>
      <c r="JKS26" s="248"/>
      <c r="JKT26" s="248"/>
      <c r="JKU26" s="248"/>
      <c r="JKV26" s="248"/>
      <c r="JKW26" s="248"/>
      <c r="JKX26" s="248"/>
      <c r="JKY26" s="248"/>
      <c r="JKZ26" s="248"/>
      <c r="JLA26" s="248"/>
      <c r="JLB26" s="248"/>
      <c r="JLC26" s="248"/>
      <c r="JLD26" s="248"/>
      <c r="JLE26" s="248"/>
      <c r="JLF26" s="248"/>
      <c r="JLG26" s="248"/>
      <c r="JLH26" s="248"/>
      <c r="JLI26" s="248"/>
      <c r="JLJ26" s="248"/>
      <c r="JLK26" s="248"/>
      <c r="JLL26" s="248"/>
      <c r="JLM26" s="248"/>
      <c r="JLN26" s="248"/>
      <c r="JLO26" s="248"/>
      <c r="JLP26" s="248"/>
      <c r="JLQ26" s="248"/>
      <c r="JLR26" s="248"/>
      <c r="JLS26" s="248"/>
      <c r="JLT26" s="248"/>
      <c r="JLU26" s="248"/>
      <c r="JLV26" s="248"/>
      <c r="JLW26" s="248"/>
      <c r="JLX26" s="248"/>
      <c r="JLY26" s="248"/>
      <c r="JLZ26" s="248"/>
      <c r="JMA26" s="248"/>
      <c r="JMB26" s="248"/>
      <c r="JMC26" s="248"/>
      <c r="JMD26" s="248"/>
      <c r="JME26" s="248"/>
      <c r="JMF26" s="248"/>
      <c r="JMG26" s="248"/>
      <c r="JMH26" s="248"/>
      <c r="JMI26" s="248"/>
      <c r="JMJ26" s="248"/>
      <c r="JMK26" s="248"/>
      <c r="JML26" s="248"/>
      <c r="JMM26" s="248"/>
      <c r="JMN26" s="248"/>
      <c r="JMO26" s="248"/>
      <c r="JMP26" s="248"/>
      <c r="JMQ26" s="248"/>
      <c r="JMR26" s="248"/>
      <c r="JMS26" s="248"/>
      <c r="JMT26" s="248"/>
      <c r="JMU26" s="248"/>
      <c r="JMV26" s="248"/>
      <c r="JMW26" s="248"/>
      <c r="JMX26" s="248"/>
      <c r="JMY26" s="248"/>
      <c r="JMZ26" s="248"/>
      <c r="JNA26" s="248"/>
      <c r="JNB26" s="248"/>
      <c r="JNC26" s="248"/>
      <c r="JND26" s="248"/>
      <c r="JNE26" s="248"/>
      <c r="JNF26" s="248"/>
      <c r="JNG26" s="248"/>
      <c r="JNH26" s="248"/>
      <c r="JNI26" s="248"/>
      <c r="JNJ26" s="248"/>
      <c r="JNK26" s="248"/>
      <c r="JNL26" s="248"/>
      <c r="JNM26" s="248"/>
      <c r="JNN26" s="248"/>
      <c r="JNO26" s="248"/>
      <c r="JNP26" s="248"/>
      <c r="JNQ26" s="248"/>
      <c r="JNR26" s="248"/>
      <c r="JNS26" s="248"/>
      <c r="JNT26" s="248"/>
      <c r="JNU26" s="248"/>
      <c r="JNV26" s="248"/>
      <c r="JNW26" s="248"/>
      <c r="JNX26" s="248"/>
      <c r="JNY26" s="248"/>
      <c r="JNZ26" s="248"/>
      <c r="JOA26" s="248"/>
      <c r="JOB26" s="248"/>
      <c r="JOC26" s="248"/>
      <c r="JOD26" s="248"/>
      <c r="JOE26" s="248"/>
      <c r="JOF26" s="248"/>
      <c r="JOG26" s="248"/>
      <c r="JOH26" s="248"/>
      <c r="JOI26" s="248"/>
      <c r="JOJ26" s="248"/>
      <c r="JOK26" s="248"/>
      <c r="JOL26" s="248"/>
      <c r="JOM26" s="248"/>
      <c r="JON26" s="248"/>
      <c r="JOO26" s="248"/>
      <c r="JOP26" s="248"/>
      <c r="JOQ26" s="248"/>
      <c r="JOR26" s="248"/>
      <c r="JOS26" s="248"/>
      <c r="JOT26" s="248"/>
      <c r="JOU26" s="248"/>
      <c r="JOV26" s="248"/>
      <c r="JOW26" s="248"/>
      <c r="JOX26" s="248"/>
      <c r="JOY26" s="248"/>
      <c r="JOZ26" s="248"/>
      <c r="JPA26" s="248"/>
      <c r="JPB26" s="248"/>
      <c r="JPC26" s="248"/>
      <c r="JPD26" s="248"/>
      <c r="JPE26" s="248"/>
      <c r="JPF26" s="248"/>
      <c r="JPG26" s="248"/>
      <c r="JPH26" s="248"/>
      <c r="JPI26" s="248"/>
      <c r="JPJ26" s="248"/>
      <c r="JPK26" s="248"/>
      <c r="JPL26" s="248"/>
      <c r="JPM26" s="248"/>
      <c r="JPN26" s="248"/>
      <c r="JPO26" s="248"/>
      <c r="JPP26" s="248"/>
      <c r="JPQ26" s="248"/>
      <c r="JPR26" s="248"/>
      <c r="JPS26" s="248"/>
      <c r="JPT26" s="248"/>
      <c r="JPU26" s="248"/>
      <c r="JPV26" s="248"/>
      <c r="JPW26" s="248"/>
      <c r="JPX26" s="248"/>
      <c r="JPY26" s="248"/>
      <c r="JPZ26" s="248"/>
      <c r="JQA26" s="248"/>
      <c r="JQB26" s="248"/>
      <c r="JQC26" s="248"/>
      <c r="JQD26" s="248"/>
      <c r="JQE26" s="248"/>
      <c r="JQF26" s="248"/>
      <c r="JQG26" s="248"/>
      <c r="JQH26" s="248"/>
      <c r="JQI26" s="248"/>
      <c r="JQJ26" s="248"/>
      <c r="JQK26" s="248"/>
      <c r="JQL26" s="248"/>
      <c r="JQM26" s="248"/>
      <c r="JQN26" s="248"/>
      <c r="JQO26" s="248"/>
      <c r="JQP26" s="248"/>
      <c r="JQQ26" s="248"/>
      <c r="JQR26" s="248"/>
      <c r="JQS26" s="248"/>
      <c r="JQT26" s="248"/>
      <c r="JQU26" s="248"/>
      <c r="JQV26" s="248"/>
      <c r="JQW26" s="248"/>
      <c r="JQX26" s="248"/>
      <c r="JQY26" s="248"/>
      <c r="JQZ26" s="248"/>
      <c r="JRA26" s="248"/>
      <c r="JRB26" s="248"/>
      <c r="JRC26" s="248"/>
      <c r="JRD26" s="248"/>
      <c r="JRE26" s="248"/>
      <c r="JRF26" s="248"/>
      <c r="JRG26" s="248"/>
      <c r="JRH26" s="248"/>
      <c r="JRI26" s="248"/>
      <c r="JRJ26" s="248"/>
      <c r="JRK26" s="248"/>
      <c r="JRL26" s="248"/>
      <c r="JRM26" s="248"/>
      <c r="JRN26" s="248"/>
      <c r="JRO26" s="248"/>
      <c r="JRP26" s="248"/>
      <c r="JRQ26" s="248"/>
      <c r="JRR26" s="248"/>
      <c r="JRS26" s="248"/>
      <c r="JRT26" s="248"/>
      <c r="JRU26" s="248"/>
      <c r="JRV26" s="248"/>
      <c r="JRW26" s="248"/>
      <c r="JRX26" s="248"/>
      <c r="JRY26" s="248"/>
      <c r="JRZ26" s="248"/>
      <c r="JSA26" s="248"/>
      <c r="JSB26" s="248"/>
      <c r="JSC26" s="248"/>
      <c r="JSD26" s="248"/>
      <c r="JSE26" s="248"/>
      <c r="JSF26" s="248"/>
      <c r="JSG26" s="248"/>
      <c r="JSH26" s="248"/>
      <c r="JSI26" s="248"/>
      <c r="JSJ26" s="248"/>
      <c r="JSK26" s="248"/>
      <c r="JSL26" s="248"/>
      <c r="JSM26" s="248"/>
      <c r="JSN26" s="248"/>
      <c r="JSO26" s="248"/>
      <c r="JSP26" s="248"/>
      <c r="JSQ26" s="248"/>
      <c r="JSR26" s="248"/>
      <c r="JSS26" s="248"/>
      <c r="JST26" s="248"/>
      <c r="JSU26" s="248"/>
      <c r="JSV26" s="248"/>
      <c r="JSW26" s="248"/>
      <c r="JSX26" s="248"/>
      <c r="JSY26" s="248"/>
      <c r="JSZ26" s="248"/>
      <c r="JTA26" s="248"/>
      <c r="JTB26" s="248"/>
      <c r="JTC26" s="248"/>
      <c r="JTD26" s="248"/>
      <c r="JTE26" s="248"/>
      <c r="JTF26" s="248"/>
      <c r="JTG26" s="248"/>
      <c r="JTH26" s="248"/>
      <c r="JTI26" s="248"/>
      <c r="JTJ26" s="248"/>
      <c r="JTK26" s="248"/>
      <c r="JTL26" s="248"/>
      <c r="JTM26" s="248"/>
      <c r="JTN26" s="248"/>
      <c r="JTO26" s="248"/>
      <c r="JTP26" s="248"/>
      <c r="JTQ26" s="248"/>
      <c r="JTR26" s="248"/>
      <c r="JTS26" s="248"/>
      <c r="JTT26" s="248"/>
      <c r="JTU26" s="248"/>
      <c r="JTV26" s="248"/>
      <c r="JTW26" s="248"/>
      <c r="JTX26" s="248"/>
      <c r="JTY26" s="248"/>
      <c r="JTZ26" s="248"/>
      <c r="JUA26" s="248"/>
      <c r="JUB26" s="248"/>
      <c r="JUC26" s="248"/>
      <c r="JUD26" s="248"/>
      <c r="JUE26" s="248"/>
      <c r="JUF26" s="248"/>
      <c r="JUG26" s="248"/>
      <c r="JUH26" s="248"/>
      <c r="JUI26" s="248"/>
      <c r="JUJ26" s="248"/>
      <c r="JUK26" s="248"/>
      <c r="JUL26" s="248"/>
      <c r="JUM26" s="248"/>
      <c r="JUN26" s="248"/>
      <c r="JUO26" s="248"/>
      <c r="JUP26" s="248"/>
      <c r="JUQ26" s="248"/>
      <c r="JUR26" s="248"/>
      <c r="JUS26" s="248"/>
      <c r="JUT26" s="248"/>
      <c r="JUU26" s="248"/>
      <c r="JUV26" s="248"/>
      <c r="JUW26" s="248"/>
      <c r="JUX26" s="248"/>
      <c r="JUY26" s="248"/>
      <c r="JUZ26" s="248"/>
      <c r="JVA26" s="248"/>
      <c r="JVB26" s="248"/>
      <c r="JVC26" s="248"/>
      <c r="JVD26" s="248"/>
      <c r="JVE26" s="248"/>
      <c r="JVF26" s="248"/>
      <c r="JVG26" s="248"/>
      <c r="JVH26" s="248"/>
      <c r="JVI26" s="248"/>
      <c r="JVJ26" s="248"/>
      <c r="JVK26" s="248"/>
      <c r="JVL26" s="248"/>
      <c r="JVM26" s="248"/>
      <c r="JVN26" s="248"/>
      <c r="JVO26" s="248"/>
      <c r="JVP26" s="248"/>
      <c r="JVQ26" s="248"/>
      <c r="JVR26" s="248"/>
      <c r="JVS26" s="248"/>
      <c r="JVT26" s="248"/>
      <c r="JVU26" s="248"/>
      <c r="JVV26" s="248"/>
      <c r="JVW26" s="248"/>
      <c r="JVX26" s="248"/>
      <c r="JVY26" s="248"/>
      <c r="JVZ26" s="248"/>
      <c r="JWA26" s="248"/>
      <c r="JWB26" s="248"/>
      <c r="JWC26" s="248"/>
      <c r="JWD26" s="248"/>
      <c r="JWE26" s="248"/>
      <c r="JWF26" s="248"/>
      <c r="JWG26" s="248"/>
      <c r="JWH26" s="248"/>
      <c r="JWI26" s="248"/>
      <c r="JWJ26" s="248"/>
      <c r="JWK26" s="248"/>
      <c r="JWL26" s="248"/>
      <c r="JWM26" s="248"/>
      <c r="JWN26" s="248"/>
      <c r="JWO26" s="248"/>
      <c r="JWP26" s="248"/>
      <c r="JWQ26" s="248"/>
      <c r="JWR26" s="248"/>
      <c r="JWS26" s="248"/>
      <c r="JWT26" s="248"/>
      <c r="JWU26" s="248"/>
      <c r="JWV26" s="248"/>
      <c r="JWW26" s="248"/>
      <c r="JWX26" s="248"/>
      <c r="JWY26" s="248"/>
      <c r="JWZ26" s="248"/>
      <c r="JXA26" s="248"/>
      <c r="JXB26" s="248"/>
      <c r="JXC26" s="248"/>
      <c r="JXD26" s="248"/>
      <c r="JXE26" s="248"/>
      <c r="JXF26" s="248"/>
      <c r="JXG26" s="248"/>
      <c r="JXH26" s="248"/>
      <c r="JXI26" s="248"/>
      <c r="JXJ26" s="248"/>
      <c r="JXK26" s="248"/>
      <c r="JXL26" s="248"/>
      <c r="JXM26" s="248"/>
      <c r="JXN26" s="248"/>
      <c r="JXO26" s="248"/>
      <c r="JXP26" s="248"/>
      <c r="JXQ26" s="248"/>
      <c r="JXR26" s="248"/>
      <c r="JXS26" s="248"/>
      <c r="JXT26" s="248"/>
      <c r="JXU26" s="248"/>
      <c r="JXV26" s="248"/>
      <c r="JXW26" s="248"/>
      <c r="JXX26" s="248"/>
      <c r="JXY26" s="248"/>
      <c r="JXZ26" s="248"/>
      <c r="JYA26" s="248"/>
      <c r="JYB26" s="248"/>
      <c r="JYC26" s="248"/>
      <c r="JYD26" s="248"/>
      <c r="JYE26" s="248"/>
      <c r="JYF26" s="248"/>
      <c r="JYG26" s="248"/>
      <c r="JYH26" s="248"/>
      <c r="JYI26" s="248"/>
      <c r="JYJ26" s="248"/>
      <c r="JYK26" s="248"/>
      <c r="JYL26" s="248"/>
      <c r="JYM26" s="248"/>
      <c r="JYN26" s="248"/>
      <c r="JYO26" s="248"/>
      <c r="JYP26" s="248"/>
      <c r="JYQ26" s="248"/>
      <c r="JYR26" s="248"/>
      <c r="JYS26" s="248"/>
      <c r="JYT26" s="248"/>
      <c r="JYU26" s="248"/>
      <c r="JYV26" s="248"/>
      <c r="JYW26" s="248"/>
      <c r="JYX26" s="248"/>
      <c r="JYY26" s="248"/>
      <c r="JYZ26" s="248"/>
      <c r="JZA26" s="248"/>
      <c r="JZB26" s="248"/>
      <c r="JZC26" s="248"/>
      <c r="JZD26" s="248"/>
      <c r="JZE26" s="248"/>
      <c r="JZF26" s="248"/>
      <c r="JZG26" s="248"/>
      <c r="JZH26" s="248"/>
      <c r="JZI26" s="248"/>
      <c r="JZJ26" s="248"/>
      <c r="JZK26" s="248"/>
      <c r="JZL26" s="248"/>
      <c r="JZM26" s="248"/>
      <c r="JZN26" s="248"/>
      <c r="JZO26" s="248"/>
      <c r="JZP26" s="248"/>
      <c r="JZQ26" s="248"/>
      <c r="JZR26" s="248"/>
      <c r="JZS26" s="248"/>
      <c r="JZT26" s="248"/>
      <c r="JZU26" s="248"/>
      <c r="JZV26" s="248"/>
      <c r="JZW26" s="248"/>
      <c r="JZX26" s="248"/>
      <c r="JZY26" s="248"/>
      <c r="JZZ26" s="248"/>
      <c r="KAA26" s="248"/>
      <c r="KAB26" s="248"/>
      <c r="KAC26" s="248"/>
      <c r="KAD26" s="248"/>
      <c r="KAE26" s="248"/>
      <c r="KAF26" s="248"/>
      <c r="KAG26" s="248"/>
      <c r="KAH26" s="248"/>
      <c r="KAI26" s="248"/>
      <c r="KAJ26" s="248"/>
      <c r="KAK26" s="248"/>
      <c r="KAL26" s="248"/>
      <c r="KAM26" s="248"/>
      <c r="KAN26" s="248"/>
      <c r="KAO26" s="248"/>
      <c r="KAP26" s="248"/>
      <c r="KAQ26" s="248"/>
      <c r="KAR26" s="248"/>
      <c r="KAS26" s="248"/>
      <c r="KAT26" s="248"/>
      <c r="KAU26" s="248"/>
      <c r="KAV26" s="248"/>
      <c r="KAW26" s="248"/>
      <c r="KAX26" s="248"/>
      <c r="KAY26" s="248"/>
      <c r="KAZ26" s="248"/>
      <c r="KBA26" s="248"/>
      <c r="KBB26" s="248"/>
      <c r="KBC26" s="248"/>
      <c r="KBD26" s="248"/>
      <c r="KBE26" s="248"/>
      <c r="KBF26" s="248"/>
      <c r="KBG26" s="248"/>
      <c r="KBH26" s="248"/>
      <c r="KBI26" s="248"/>
      <c r="KBJ26" s="248"/>
      <c r="KBK26" s="248"/>
      <c r="KBL26" s="248"/>
      <c r="KBM26" s="248"/>
      <c r="KBN26" s="248"/>
      <c r="KBO26" s="248"/>
      <c r="KBP26" s="248"/>
      <c r="KBQ26" s="248"/>
      <c r="KBR26" s="248"/>
      <c r="KBS26" s="248"/>
      <c r="KBT26" s="248"/>
      <c r="KBU26" s="248"/>
      <c r="KBV26" s="248"/>
      <c r="KBW26" s="248"/>
      <c r="KBX26" s="248"/>
      <c r="KBY26" s="248"/>
      <c r="KBZ26" s="248"/>
      <c r="KCA26" s="248"/>
      <c r="KCB26" s="248"/>
      <c r="KCC26" s="248"/>
      <c r="KCD26" s="248"/>
      <c r="KCE26" s="248"/>
      <c r="KCF26" s="248"/>
      <c r="KCG26" s="248"/>
      <c r="KCH26" s="248"/>
      <c r="KCI26" s="248"/>
      <c r="KCJ26" s="248"/>
      <c r="KCK26" s="248"/>
      <c r="KCL26" s="248"/>
      <c r="KCM26" s="248"/>
      <c r="KCN26" s="248"/>
      <c r="KCO26" s="248"/>
      <c r="KCP26" s="248"/>
      <c r="KCQ26" s="248"/>
      <c r="KCR26" s="248"/>
      <c r="KCS26" s="248"/>
      <c r="KCT26" s="248"/>
      <c r="KCU26" s="248"/>
      <c r="KCV26" s="248"/>
      <c r="KCW26" s="248"/>
      <c r="KCX26" s="248"/>
      <c r="KCY26" s="248"/>
      <c r="KCZ26" s="248"/>
      <c r="KDA26" s="248"/>
      <c r="KDB26" s="248"/>
      <c r="KDC26" s="248"/>
      <c r="KDD26" s="248"/>
      <c r="KDE26" s="248"/>
      <c r="KDF26" s="248"/>
      <c r="KDG26" s="248"/>
      <c r="KDH26" s="248"/>
      <c r="KDI26" s="248"/>
      <c r="KDJ26" s="248"/>
      <c r="KDK26" s="248"/>
      <c r="KDL26" s="248"/>
      <c r="KDM26" s="248"/>
      <c r="KDN26" s="248"/>
      <c r="KDO26" s="248"/>
      <c r="KDP26" s="248"/>
      <c r="KDQ26" s="248"/>
      <c r="KDR26" s="248"/>
      <c r="KDS26" s="248"/>
      <c r="KDT26" s="248"/>
      <c r="KDU26" s="248"/>
      <c r="KDV26" s="248"/>
      <c r="KDW26" s="248"/>
      <c r="KDX26" s="248"/>
      <c r="KDY26" s="248"/>
      <c r="KDZ26" s="248"/>
      <c r="KEA26" s="248"/>
      <c r="KEB26" s="248"/>
      <c r="KEC26" s="248"/>
      <c r="KED26" s="248"/>
      <c r="KEE26" s="248"/>
      <c r="KEF26" s="248"/>
      <c r="KEG26" s="248"/>
      <c r="KEH26" s="248"/>
      <c r="KEI26" s="248"/>
      <c r="KEJ26" s="248"/>
      <c r="KEK26" s="248"/>
      <c r="KEL26" s="248"/>
      <c r="KEM26" s="248"/>
      <c r="KEN26" s="248"/>
      <c r="KEO26" s="248"/>
      <c r="KEP26" s="248"/>
      <c r="KEQ26" s="248"/>
      <c r="KER26" s="248"/>
      <c r="KES26" s="248"/>
      <c r="KET26" s="248"/>
      <c r="KEU26" s="248"/>
      <c r="KEV26" s="248"/>
      <c r="KEW26" s="248"/>
      <c r="KEX26" s="248"/>
      <c r="KEY26" s="248"/>
      <c r="KEZ26" s="248"/>
      <c r="KFA26" s="248"/>
      <c r="KFB26" s="248"/>
      <c r="KFC26" s="248"/>
      <c r="KFD26" s="248"/>
      <c r="KFE26" s="248"/>
      <c r="KFF26" s="248"/>
      <c r="KFG26" s="248"/>
      <c r="KFH26" s="248"/>
      <c r="KFI26" s="248"/>
      <c r="KFJ26" s="248"/>
      <c r="KFK26" s="248"/>
      <c r="KFL26" s="248"/>
      <c r="KFM26" s="248"/>
      <c r="KFN26" s="248"/>
      <c r="KFO26" s="248"/>
      <c r="KFP26" s="248"/>
      <c r="KFQ26" s="248"/>
      <c r="KFR26" s="248"/>
      <c r="KFS26" s="248"/>
      <c r="KFT26" s="248"/>
      <c r="KFU26" s="248"/>
      <c r="KFV26" s="248"/>
      <c r="KFW26" s="248"/>
      <c r="KFX26" s="248"/>
      <c r="KFY26" s="248"/>
      <c r="KFZ26" s="248"/>
      <c r="KGA26" s="248"/>
      <c r="KGB26" s="248"/>
      <c r="KGC26" s="248"/>
      <c r="KGD26" s="248"/>
      <c r="KGE26" s="248"/>
      <c r="KGF26" s="248"/>
      <c r="KGG26" s="248"/>
      <c r="KGH26" s="248"/>
      <c r="KGI26" s="248"/>
      <c r="KGJ26" s="248"/>
      <c r="KGK26" s="248"/>
      <c r="KGL26" s="248"/>
      <c r="KGM26" s="248"/>
      <c r="KGN26" s="248"/>
      <c r="KGO26" s="248"/>
      <c r="KGP26" s="248"/>
      <c r="KGQ26" s="248"/>
      <c r="KGR26" s="248"/>
      <c r="KGS26" s="248"/>
      <c r="KGT26" s="248"/>
      <c r="KGU26" s="248"/>
      <c r="KGV26" s="248"/>
      <c r="KGW26" s="248"/>
      <c r="KGX26" s="248"/>
      <c r="KGY26" s="248"/>
      <c r="KGZ26" s="248"/>
      <c r="KHA26" s="248"/>
      <c r="KHB26" s="248"/>
      <c r="KHC26" s="248"/>
      <c r="KHD26" s="248"/>
      <c r="KHE26" s="248"/>
      <c r="KHF26" s="248"/>
      <c r="KHG26" s="248"/>
      <c r="KHH26" s="248"/>
      <c r="KHI26" s="248"/>
      <c r="KHJ26" s="248"/>
      <c r="KHK26" s="248"/>
      <c r="KHL26" s="248"/>
      <c r="KHM26" s="248"/>
      <c r="KHN26" s="248"/>
      <c r="KHO26" s="248"/>
      <c r="KHP26" s="248"/>
      <c r="KHQ26" s="248"/>
      <c r="KHR26" s="248"/>
      <c r="KHS26" s="248"/>
      <c r="KHT26" s="248"/>
      <c r="KHU26" s="248"/>
      <c r="KHV26" s="248"/>
      <c r="KHW26" s="248"/>
      <c r="KHX26" s="248"/>
      <c r="KHY26" s="248"/>
      <c r="KHZ26" s="248"/>
      <c r="KIA26" s="248"/>
      <c r="KIB26" s="248"/>
      <c r="KIC26" s="248"/>
      <c r="KID26" s="248"/>
      <c r="KIE26" s="248"/>
      <c r="KIF26" s="248"/>
      <c r="KIG26" s="248"/>
      <c r="KIH26" s="248"/>
      <c r="KII26" s="248"/>
      <c r="KIJ26" s="248"/>
      <c r="KIK26" s="248"/>
      <c r="KIL26" s="248"/>
      <c r="KIM26" s="248"/>
      <c r="KIN26" s="248"/>
      <c r="KIO26" s="248"/>
      <c r="KIP26" s="248"/>
      <c r="KIQ26" s="248"/>
      <c r="KIR26" s="248"/>
      <c r="KIS26" s="248"/>
      <c r="KIT26" s="248"/>
      <c r="KIU26" s="248"/>
      <c r="KIV26" s="248"/>
      <c r="KIW26" s="248"/>
      <c r="KIX26" s="248"/>
      <c r="KIY26" s="248"/>
      <c r="KIZ26" s="248"/>
      <c r="KJA26" s="248"/>
      <c r="KJB26" s="248"/>
      <c r="KJC26" s="248"/>
      <c r="KJD26" s="248"/>
      <c r="KJE26" s="248"/>
      <c r="KJF26" s="248"/>
      <c r="KJG26" s="248"/>
      <c r="KJH26" s="248"/>
      <c r="KJI26" s="248"/>
      <c r="KJJ26" s="248"/>
      <c r="KJK26" s="248"/>
      <c r="KJL26" s="248"/>
      <c r="KJM26" s="248"/>
      <c r="KJN26" s="248"/>
      <c r="KJO26" s="248"/>
      <c r="KJP26" s="248"/>
      <c r="KJQ26" s="248"/>
      <c r="KJR26" s="248"/>
      <c r="KJS26" s="248"/>
      <c r="KJT26" s="248"/>
      <c r="KJU26" s="248"/>
      <c r="KJV26" s="248"/>
      <c r="KJW26" s="248"/>
      <c r="KJX26" s="248"/>
      <c r="KJY26" s="248"/>
      <c r="KJZ26" s="248"/>
      <c r="KKA26" s="248"/>
      <c r="KKB26" s="248"/>
      <c r="KKC26" s="248"/>
      <c r="KKD26" s="248"/>
      <c r="KKE26" s="248"/>
      <c r="KKF26" s="248"/>
      <c r="KKG26" s="248"/>
      <c r="KKH26" s="248"/>
      <c r="KKI26" s="248"/>
      <c r="KKJ26" s="248"/>
      <c r="KKK26" s="248"/>
      <c r="KKL26" s="248"/>
      <c r="KKM26" s="248"/>
      <c r="KKN26" s="248"/>
      <c r="KKO26" s="248"/>
      <c r="KKP26" s="248"/>
      <c r="KKQ26" s="248"/>
      <c r="KKR26" s="248"/>
      <c r="KKS26" s="248"/>
      <c r="KKT26" s="248"/>
      <c r="KKU26" s="248"/>
      <c r="KKV26" s="248"/>
      <c r="KKW26" s="248"/>
      <c r="KKX26" s="248"/>
      <c r="KKY26" s="248"/>
      <c r="KKZ26" s="248"/>
      <c r="KLA26" s="248"/>
      <c r="KLB26" s="248"/>
      <c r="KLC26" s="248"/>
      <c r="KLD26" s="248"/>
      <c r="KLE26" s="248"/>
      <c r="KLF26" s="248"/>
      <c r="KLG26" s="248"/>
      <c r="KLH26" s="248"/>
      <c r="KLI26" s="248"/>
      <c r="KLJ26" s="248"/>
      <c r="KLK26" s="248"/>
      <c r="KLL26" s="248"/>
      <c r="KLM26" s="248"/>
      <c r="KLN26" s="248"/>
      <c r="KLO26" s="248"/>
      <c r="KLP26" s="248"/>
      <c r="KLQ26" s="248"/>
      <c r="KLR26" s="248"/>
      <c r="KLS26" s="248"/>
      <c r="KLT26" s="248"/>
      <c r="KLU26" s="248"/>
      <c r="KLV26" s="248"/>
      <c r="KLW26" s="248"/>
      <c r="KLX26" s="248"/>
      <c r="KLY26" s="248"/>
      <c r="KLZ26" s="248"/>
      <c r="KMA26" s="248"/>
      <c r="KMB26" s="248"/>
      <c r="KMC26" s="248"/>
      <c r="KMD26" s="248"/>
      <c r="KME26" s="248"/>
      <c r="KMF26" s="248"/>
      <c r="KMG26" s="248"/>
      <c r="KMH26" s="248"/>
      <c r="KMI26" s="248"/>
      <c r="KMJ26" s="248"/>
      <c r="KMK26" s="248"/>
      <c r="KML26" s="248"/>
      <c r="KMM26" s="248"/>
      <c r="KMN26" s="248"/>
      <c r="KMO26" s="248"/>
      <c r="KMP26" s="248"/>
      <c r="KMQ26" s="248"/>
      <c r="KMR26" s="248"/>
      <c r="KMS26" s="248"/>
      <c r="KMT26" s="248"/>
      <c r="KMU26" s="248"/>
      <c r="KMV26" s="248"/>
      <c r="KMW26" s="248"/>
      <c r="KMX26" s="248"/>
      <c r="KMY26" s="248"/>
      <c r="KMZ26" s="248"/>
      <c r="KNA26" s="248"/>
      <c r="KNB26" s="248"/>
      <c r="KNC26" s="248"/>
      <c r="KND26" s="248"/>
      <c r="KNE26" s="248"/>
      <c r="KNF26" s="248"/>
      <c r="KNG26" s="248"/>
      <c r="KNH26" s="248"/>
      <c r="KNI26" s="248"/>
      <c r="KNJ26" s="248"/>
      <c r="KNK26" s="248"/>
      <c r="KNL26" s="248"/>
      <c r="KNM26" s="248"/>
      <c r="KNN26" s="248"/>
      <c r="KNO26" s="248"/>
      <c r="KNP26" s="248"/>
      <c r="KNQ26" s="248"/>
      <c r="KNR26" s="248"/>
      <c r="KNS26" s="248"/>
      <c r="KNT26" s="248"/>
      <c r="KNU26" s="248"/>
      <c r="KNV26" s="248"/>
      <c r="KNW26" s="248"/>
      <c r="KNX26" s="248"/>
      <c r="KNY26" s="248"/>
      <c r="KNZ26" s="248"/>
      <c r="KOA26" s="248"/>
      <c r="KOB26" s="248"/>
      <c r="KOC26" s="248"/>
      <c r="KOD26" s="248"/>
      <c r="KOE26" s="248"/>
      <c r="KOF26" s="248"/>
      <c r="KOG26" s="248"/>
      <c r="KOH26" s="248"/>
      <c r="KOI26" s="248"/>
      <c r="KOJ26" s="248"/>
      <c r="KOK26" s="248"/>
      <c r="KOL26" s="248"/>
      <c r="KOM26" s="248"/>
      <c r="KON26" s="248"/>
      <c r="KOO26" s="248"/>
      <c r="KOP26" s="248"/>
      <c r="KOQ26" s="248"/>
      <c r="KOR26" s="248"/>
      <c r="KOS26" s="248"/>
      <c r="KOT26" s="248"/>
      <c r="KOU26" s="248"/>
      <c r="KOV26" s="248"/>
      <c r="KOW26" s="248"/>
      <c r="KOX26" s="248"/>
      <c r="KOY26" s="248"/>
      <c r="KOZ26" s="248"/>
      <c r="KPA26" s="248"/>
      <c r="KPB26" s="248"/>
      <c r="KPC26" s="248"/>
      <c r="KPD26" s="248"/>
      <c r="KPE26" s="248"/>
      <c r="KPF26" s="248"/>
      <c r="KPG26" s="248"/>
      <c r="KPH26" s="248"/>
      <c r="KPI26" s="248"/>
      <c r="KPJ26" s="248"/>
      <c r="KPK26" s="248"/>
      <c r="KPL26" s="248"/>
      <c r="KPM26" s="248"/>
      <c r="KPN26" s="248"/>
      <c r="KPO26" s="248"/>
      <c r="KPP26" s="248"/>
      <c r="KPQ26" s="248"/>
      <c r="KPR26" s="248"/>
      <c r="KPS26" s="248"/>
      <c r="KPT26" s="248"/>
      <c r="KPU26" s="248"/>
      <c r="KPV26" s="248"/>
      <c r="KPW26" s="248"/>
      <c r="KPX26" s="248"/>
      <c r="KPY26" s="248"/>
      <c r="KPZ26" s="248"/>
      <c r="KQA26" s="248"/>
      <c r="KQB26" s="248"/>
      <c r="KQC26" s="248"/>
      <c r="KQD26" s="248"/>
      <c r="KQE26" s="248"/>
      <c r="KQF26" s="248"/>
      <c r="KQG26" s="248"/>
      <c r="KQH26" s="248"/>
      <c r="KQI26" s="248"/>
      <c r="KQJ26" s="248"/>
      <c r="KQK26" s="248"/>
      <c r="KQL26" s="248"/>
      <c r="KQM26" s="248"/>
      <c r="KQN26" s="248"/>
      <c r="KQO26" s="248"/>
      <c r="KQP26" s="248"/>
      <c r="KQQ26" s="248"/>
      <c r="KQR26" s="248"/>
      <c r="KQS26" s="248"/>
      <c r="KQT26" s="248"/>
      <c r="KQU26" s="248"/>
      <c r="KQV26" s="248"/>
      <c r="KQW26" s="248"/>
      <c r="KQX26" s="248"/>
      <c r="KQY26" s="248"/>
      <c r="KQZ26" s="248"/>
      <c r="KRA26" s="248"/>
      <c r="KRB26" s="248"/>
      <c r="KRC26" s="248"/>
      <c r="KRD26" s="248"/>
      <c r="KRE26" s="248"/>
      <c r="KRF26" s="248"/>
      <c r="KRG26" s="248"/>
      <c r="KRH26" s="248"/>
      <c r="KRI26" s="248"/>
      <c r="KRJ26" s="248"/>
      <c r="KRK26" s="248"/>
      <c r="KRL26" s="248"/>
      <c r="KRM26" s="248"/>
      <c r="KRN26" s="248"/>
      <c r="KRO26" s="248"/>
      <c r="KRP26" s="248"/>
      <c r="KRQ26" s="248"/>
      <c r="KRR26" s="248"/>
      <c r="KRS26" s="248"/>
      <c r="KRT26" s="248"/>
      <c r="KRU26" s="248"/>
      <c r="KRV26" s="248"/>
      <c r="KRW26" s="248"/>
      <c r="KRX26" s="248"/>
      <c r="KRY26" s="248"/>
      <c r="KRZ26" s="248"/>
      <c r="KSA26" s="248"/>
      <c r="KSB26" s="248"/>
      <c r="KSC26" s="248"/>
      <c r="KSD26" s="248"/>
      <c r="KSE26" s="248"/>
      <c r="KSF26" s="248"/>
      <c r="KSG26" s="248"/>
      <c r="KSH26" s="248"/>
      <c r="KSI26" s="248"/>
      <c r="KSJ26" s="248"/>
      <c r="KSK26" s="248"/>
      <c r="KSL26" s="248"/>
      <c r="KSM26" s="248"/>
      <c r="KSN26" s="248"/>
      <c r="KSO26" s="248"/>
      <c r="KSP26" s="248"/>
      <c r="KSQ26" s="248"/>
      <c r="KSR26" s="248"/>
      <c r="KSS26" s="248"/>
      <c r="KST26" s="248"/>
      <c r="KSU26" s="248"/>
      <c r="KSV26" s="248"/>
      <c r="KSW26" s="248"/>
      <c r="KSX26" s="248"/>
      <c r="KSY26" s="248"/>
      <c r="KSZ26" s="248"/>
      <c r="KTA26" s="248"/>
      <c r="KTB26" s="248"/>
      <c r="KTC26" s="248"/>
      <c r="KTD26" s="248"/>
      <c r="KTE26" s="248"/>
      <c r="KTF26" s="248"/>
      <c r="KTG26" s="248"/>
      <c r="KTH26" s="248"/>
      <c r="KTI26" s="248"/>
      <c r="KTJ26" s="248"/>
      <c r="KTK26" s="248"/>
      <c r="KTL26" s="248"/>
      <c r="KTM26" s="248"/>
      <c r="KTN26" s="248"/>
      <c r="KTO26" s="248"/>
      <c r="KTP26" s="248"/>
      <c r="KTQ26" s="248"/>
      <c r="KTR26" s="248"/>
      <c r="KTS26" s="248"/>
      <c r="KTT26" s="248"/>
      <c r="KTU26" s="248"/>
      <c r="KTV26" s="248"/>
      <c r="KTW26" s="248"/>
      <c r="KTX26" s="248"/>
      <c r="KTY26" s="248"/>
      <c r="KTZ26" s="248"/>
      <c r="KUA26" s="248"/>
      <c r="KUB26" s="248"/>
      <c r="KUC26" s="248"/>
      <c r="KUD26" s="248"/>
      <c r="KUE26" s="248"/>
      <c r="KUF26" s="248"/>
      <c r="KUG26" s="248"/>
      <c r="KUH26" s="248"/>
      <c r="KUI26" s="248"/>
      <c r="KUJ26" s="248"/>
      <c r="KUK26" s="248"/>
      <c r="KUL26" s="248"/>
      <c r="KUM26" s="248"/>
      <c r="KUN26" s="248"/>
      <c r="KUO26" s="248"/>
      <c r="KUP26" s="248"/>
      <c r="KUQ26" s="248"/>
      <c r="KUR26" s="248"/>
      <c r="KUS26" s="248"/>
      <c r="KUT26" s="248"/>
      <c r="KUU26" s="248"/>
      <c r="KUV26" s="248"/>
      <c r="KUW26" s="248"/>
      <c r="KUX26" s="248"/>
      <c r="KUY26" s="248"/>
      <c r="KUZ26" s="248"/>
      <c r="KVA26" s="248"/>
      <c r="KVB26" s="248"/>
      <c r="KVC26" s="248"/>
      <c r="KVD26" s="248"/>
      <c r="KVE26" s="248"/>
      <c r="KVF26" s="248"/>
      <c r="KVG26" s="248"/>
      <c r="KVH26" s="248"/>
      <c r="KVI26" s="248"/>
      <c r="KVJ26" s="248"/>
      <c r="KVK26" s="248"/>
      <c r="KVL26" s="248"/>
      <c r="KVM26" s="248"/>
      <c r="KVN26" s="248"/>
      <c r="KVO26" s="248"/>
      <c r="KVP26" s="248"/>
      <c r="KVQ26" s="248"/>
      <c r="KVR26" s="248"/>
      <c r="KVS26" s="248"/>
      <c r="KVT26" s="248"/>
      <c r="KVU26" s="248"/>
      <c r="KVV26" s="248"/>
      <c r="KVW26" s="248"/>
      <c r="KVX26" s="248"/>
      <c r="KVY26" s="248"/>
      <c r="KVZ26" s="248"/>
      <c r="KWA26" s="248"/>
      <c r="KWB26" s="248"/>
      <c r="KWC26" s="248"/>
      <c r="KWD26" s="248"/>
      <c r="KWE26" s="248"/>
      <c r="KWF26" s="248"/>
      <c r="KWG26" s="248"/>
      <c r="KWH26" s="248"/>
      <c r="KWI26" s="248"/>
      <c r="KWJ26" s="248"/>
      <c r="KWK26" s="248"/>
      <c r="KWL26" s="248"/>
      <c r="KWM26" s="248"/>
      <c r="KWN26" s="248"/>
      <c r="KWO26" s="248"/>
      <c r="KWP26" s="248"/>
      <c r="KWQ26" s="248"/>
      <c r="KWR26" s="248"/>
      <c r="KWS26" s="248"/>
      <c r="KWT26" s="248"/>
      <c r="KWU26" s="248"/>
      <c r="KWV26" s="248"/>
      <c r="KWW26" s="248"/>
      <c r="KWX26" s="248"/>
      <c r="KWY26" s="248"/>
      <c r="KWZ26" s="248"/>
      <c r="KXA26" s="248"/>
      <c r="KXB26" s="248"/>
      <c r="KXC26" s="248"/>
      <c r="KXD26" s="248"/>
      <c r="KXE26" s="248"/>
      <c r="KXF26" s="248"/>
      <c r="KXG26" s="248"/>
      <c r="KXH26" s="248"/>
      <c r="KXI26" s="248"/>
      <c r="KXJ26" s="248"/>
      <c r="KXK26" s="248"/>
      <c r="KXL26" s="248"/>
      <c r="KXM26" s="248"/>
      <c r="KXN26" s="248"/>
      <c r="KXO26" s="248"/>
      <c r="KXP26" s="248"/>
      <c r="KXQ26" s="248"/>
      <c r="KXR26" s="248"/>
      <c r="KXS26" s="248"/>
      <c r="KXT26" s="248"/>
      <c r="KXU26" s="248"/>
      <c r="KXV26" s="248"/>
      <c r="KXW26" s="248"/>
      <c r="KXX26" s="248"/>
      <c r="KXY26" s="248"/>
      <c r="KXZ26" s="248"/>
      <c r="KYA26" s="248"/>
      <c r="KYB26" s="248"/>
      <c r="KYC26" s="248"/>
      <c r="KYD26" s="248"/>
      <c r="KYE26" s="248"/>
      <c r="KYF26" s="248"/>
      <c r="KYG26" s="248"/>
      <c r="KYH26" s="248"/>
      <c r="KYI26" s="248"/>
      <c r="KYJ26" s="248"/>
      <c r="KYK26" s="248"/>
      <c r="KYL26" s="248"/>
      <c r="KYM26" s="248"/>
      <c r="KYN26" s="248"/>
      <c r="KYO26" s="248"/>
      <c r="KYP26" s="248"/>
      <c r="KYQ26" s="248"/>
      <c r="KYR26" s="248"/>
      <c r="KYS26" s="248"/>
      <c r="KYT26" s="248"/>
      <c r="KYU26" s="248"/>
      <c r="KYV26" s="248"/>
      <c r="KYW26" s="248"/>
      <c r="KYX26" s="248"/>
      <c r="KYY26" s="248"/>
      <c r="KYZ26" s="248"/>
      <c r="KZA26" s="248"/>
      <c r="KZB26" s="248"/>
      <c r="KZC26" s="248"/>
      <c r="KZD26" s="248"/>
      <c r="KZE26" s="248"/>
      <c r="KZF26" s="248"/>
      <c r="KZG26" s="248"/>
      <c r="KZH26" s="248"/>
      <c r="KZI26" s="248"/>
      <c r="KZJ26" s="248"/>
      <c r="KZK26" s="248"/>
      <c r="KZL26" s="248"/>
      <c r="KZM26" s="248"/>
      <c r="KZN26" s="248"/>
      <c r="KZO26" s="248"/>
      <c r="KZP26" s="248"/>
      <c r="KZQ26" s="248"/>
      <c r="KZR26" s="248"/>
      <c r="KZS26" s="248"/>
      <c r="KZT26" s="248"/>
      <c r="KZU26" s="248"/>
      <c r="KZV26" s="248"/>
      <c r="KZW26" s="248"/>
      <c r="KZX26" s="248"/>
      <c r="KZY26" s="248"/>
      <c r="KZZ26" s="248"/>
      <c r="LAA26" s="248"/>
      <c r="LAB26" s="248"/>
      <c r="LAC26" s="248"/>
      <c r="LAD26" s="248"/>
      <c r="LAE26" s="248"/>
      <c r="LAF26" s="248"/>
      <c r="LAG26" s="248"/>
      <c r="LAH26" s="248"/>
      <c r="LAI26" s="248"/>
      <c r="LAJ26" s="248"/>
      <c r="LAK26" s="248"/>
      <c r="LAL26" s="248"/>
      <c r="LAM26" s="248"/>
      <c r="LAN26" s="248"/>
      <c r="LAO26" s="248"/>
      <c r="LAP26" s="248"/>
      <c r="LAQ26" s="248"/>
      <c r="LAR26" s="248"/>
      <c r="LAS26" s="248"/>
      <c r="LAT26" s="248"/>
      <c r="LAU26" s="248"/>
      <c r="LAV26" s="248"/>
      <c r="LAW26" s="248"/>
      <c r="LAX26" s="248"/>
      <c r="LAY26" s="248"/>
      <c r="LAZ26" s="248"/>
      <c r="LBA26" s="248"/>
      <c r="LBB26" s="248"/>
      <c r="LBC26" s="248"/>
      <c r="LBD26" s="248"/>
      <c r="LBE26" s="248"/>
      <c r="LBF26" s="248"/>
      <c r="LBG26" s="248"/>
      <c r="LBH26" s="248"/>
      <c r="LBI26" s="248"/>
      <c r="LBJ26" s="248"/>
      <c r="LBK26" s="248"/>
      <c r="LBL26" s="248"/>
      <c r="LBM26" s="248"/>
      <c r="LBN26" s="248"/>
      <c r="LBO26" s="248"/>
      <c r="LBP26" s="248"/>
      <c r="LBQ26" s="248"/>
      <c r="LBR26" s="248"/>
      <c r="LBS26" s="248"/>
      <c r="LBT26" s="248"/>
      <c r="LBU26" s="248"/>
      <c r="LBV26" s="248"/>
      <c r="LBW26" s="248"/>
      <c r="LBX26" s="248"/>
      <c r="LBY26" s="248"/>
      <c r="LBZ26" s="248"/>
      <c r="LCA26" s="248"/>
      <c r="LCB26" s="248"/>
      <c r="LCC26" s="248"/>
      <c r="LCD26" s="248"/>
      <c r="LCE26" s="248"/>
      <c r="LCF26" s="248"/>
      <c r="LCG26" s="248"/>
      <c r="LCH26" s="248"/>
      <c r="LCI26" s="248"/>
      <c r="LCJ26" s="248"/>
      <c r="LCK26" s="248"/>
      <c r="LCL26" s="248"/>
      <c r="LCM26" s="248"/>
      <c r="LCN26" s="248"/>
      <c r="LCO26" s="248"/>
      <c r="LCP26" s="248"/>
      <c r="LCQ26" s="248"/>
      <c r="LCR26" s="248"/>
      <c r="LCS26" s="248"/>
      <c r="LCT26" s="248"/>
      <c r="LCU26" s="248"/>
      <c r="LCV26" s="248"/>
      <c r="LCW26" s="248"/>
      <c r="LCX26" s="248"/>
      <c r="LCY26" s="248"/>
      <c r="LCZ26" s="248"/>
      <c r="LDA26" s="248"/>
      <c r="LDB26" s="248"/>
      <c r="LDC26" s="248"/>
      <c r="LDD26" s="248"/>
      <c r="LDE26" s="248"/>
      <c r="LDF26" s="248"/>
      <c r="LDG26" s="248"/>
      <c r="LDH26" s="248"/>
      <c r="LDI26" s="248"/>
      <c r="LDJ26" s="248"/>
      <c r="LDK26" s="248"/>
      <c r="LDL26" s="248"/>
      <c r="LDM26" s="248"/>
      <c r="LDN26" s="248"/>
      <c r="LDO26" s="248"/>
      <c r="LDP26" s="248"/>
      <c r="LDQ26" s="248"/>
      <c r="LDR26" s="248"/>
      <c r="LDS26" s="248"/>
      <c r="LDT26" s="248"/>
      <c r="LDU26" s="248"/>
      <c r="LDV26" s="248"/>
      <c r="LDW26" s="248"/>
      <c r="LDX26" s="248"/>
      <c r="LDY26" s="248"/>
      <c r="LDZ26" s="248"/>
      <c r="LEA26" s="248"/>
      <c r="LEB26" s="248"/>
      <c r="LEC26" s="248"/>
      <c r="LED26" s="248"/>
      <c r="LEE26" s="248"/>
      <c r="LEF26" s="248"/>
      <c r="LEG26" s="248"/>
      <c r="LEH26" s="248"/>
      <c r="LEI26" s="248"/>
      <c r="LEJ26" s="248"/>
      <c r="LEK26" s="248"/>
      <c r="LEL26" s="248"/>
      <c r="LEM26" s="248"/>
      <c r="LEN26" s="248"/>
      <c r="LEO26" s="248"/>
      <c r="LEP26" s="248"/>
      <c r="LEQ26" s="248"/>
      <c r="LER26" s="248"/>
      <c r="LES26" s="248"/>
      <c r="LET26" s="248"/>
      <c r="LEU26" s="248"/>
      <c r="LEV26" s="248"/>
      <c r="LEW26" s="248"/>
      <c r="LEX26" s="248"/>
      <c r="LEY26" s="248"/>
      <c r="LEZ26" s="248"/>
      <c r="LFA26" s="248"/>
      <c r="LFB26" s="248"/>
      <c r="LFC26" s="248"/>
      <c r="LFD26" s="248"/>
      <c r="LFE26" s="248"/>
      <c r="LFF26" s="248"/>
      <c r="LFG26" s="248"/>
      <c r="LFH26" s="248"/>
      <c r="LFI26" s="248"/>
      <c r="LFJ26" s="248"/>
      <c r="LFK26" s="248"/>
      <c r="LFL26" s="248"/>
      <c r="LFM26" s="248"/>
      <c r="LFN26" s="248"/>
      <c r="LFO26" s="248"/>
      <c r="LFP26" s="248"/>
      <c r="LFQ26" s="248"/>
      <c r="LFR26" s="248"/>
      <c r="LFS26" s="248"/>
      <c r="LFT26" s="248"/>
      <c r="LFU26" s="248"/>
      <c r="LFV26" s="248"/>
      <c r="LFW26" s="248"/>
      <c r="LFX26" s="248"/>
      <c r="LFY26" s="248"/>
      <c r="LFZ26" s="248"/>
      <c r="LGA26" s="248"/>
      <c r="LGB26" s="248"/>
      <c r="LGC26" s="248"/>
      <c r="LGD26" s="248"/>
      <c r="LGE26" s="248"/>
      <c r="LGF26" s="248"/>
      <c r="LGG26" s="248"/>
      <c r="LGH26" s="248"/>
      <c r="LGI26" s="248"/>
      <c r="LGJ26" s="248"/>
      <c r="LGK26" s="248"/>
      <c r="LGL26" s="248"/>
      <c r="LGM26" s="248"/>
      <c r="LGN26" s="248"/>
      <c r="LGO26" s="248"/>
      <c r="LGP26" s="248"/>
      <c r="LGQ26" s="248"/>
      <c r="LGR26" s="248"/>
      <c r="LGS26" s="248"/>
      <c r="LGT26" s="248"/>
      <c r="LGU26" s="248"/>
      <c r="LGV26" s="248"/>
      <c r="LGW26" s="248"/>
      <c r="LGX26" s="248"/>
      <c r="LGY26" s="248"/>
      <c r="LGZ26" s="248"/>
      <c r="LHA26" s="248"/>
      <c r="LHB26" s="248"/>
      <c r="LHC26" s="248"/>
      <c r="LHD26" s="248"/>
      <c r="LHE26" s="248"/>
      <c r="LHF26" s="248"/>
      <c r="LHG26" s="248"/>
      <c r="LHH26" s="248"/>
      <c r="LHI26" s="248"/>
      <c r="LHJ26" s="248"/>
      <c r="LHK26" s="248"/>
      <c r="LHL26" s="248"/>
      <c r="LHM26" s="248"/>
      <c r="LHN26" s="248"/>
      <c r="LHO26" s="248"/>
      <c r="LHP26" s="248"/>
      <c r="LHQ26" s="248"/>
      <c r="LHR26" s="248"/>
      <c r="LHS26" s="248"/>
      <c r="LHT26" s="248"/>
      <c r="LHU26" s="248"/>
      <c r="LHV26" s="248"/>
      <c r="LHW26" s="248"/>
      <c r="LHX26" s="248"/>
      <c r="LHY26" s="248"/>
      <c r="LHZ26" s="248"/>
      <c r="LIA26" s="248"/>
      <c r="LIB26" s="248"/>
      <c r="LIC26" s="248"/>
      <c r="LID26" s="248"/>
      <c r="LIE26" s="248"/>
      <c r="LIF26" s="248"/>
      <c r="LIG26" s="248"/>
      <c r="LIH26" s="248"/>
      <c r="LII26" s="248"/>
      <c r="LIJ26" s="248"/>
      <c r="LIK26" s="248"/>
      <c r="LIL26" s="248"/>
      <c r="LIM26" s="248"/>
      <c r="LIN26" s="248"/>
      <c r="LIO26" s="248"/>
      <c r="LIP26" s="248"/>
      <c r="LIQ26" s="248"/>
      <c r="LIR26" s="248"/>
      <c r="LIS26" s="248"/>
      <c r="LIT26" s="248"/>
      <c r="LIU26" s="248"/>
      <c r="LIV26" s="248"/>
      <c r="LIW26" s="248"/>
      <c r="LIX26" s="248"/>
      <c r="LIY26" s="248"/>
      <c r="LIZ26" s="248"/>
      <c r="LJA26" s="248"/>
      <c r="LJB26" s="248"/>
      <c r="LJC26" s="248"/>
      <c r="LJD26" s="248"/>
      <c r="LJE26" s="248"/>
      <c r="LJF26" s="248"/>
      <c r="LJG26" s="248"/>
      <c r="LJH26" s="248"/>
      <c r="LJI26" s="248"/>
      <c r="LJJ26" s="248"/>
      <c r="LJK26" s="248"/>
      <c r="LJL26" s="248"/>
      <c r="LJM26" s="248"/>
      <c r="LJN26" s="248"/>
      <c r="LJO26" s="248"/>
      <c r="LJP26" s="248"/>
      <c r="LJQ26" s="248"/>
      <c r="LJR26" s="248"/>
      <c r="LJS26" s="248"/>
      <c r="LJT26" s="248"/>
      <c r="LJU26" s="248"/>
      <c r="LJV26" s="248"/>
      <c r="LJW26" s="248"/>
      <c r="LJX26" s="248"/>
      <c r="LJY26" s="248"/>
      <c r="LJZ26" s="248"/>
      <c r="LKA26" s="248"/>
      <c r="LKB26" s="248"/>
      <c r="LKC26" s="248"/>
      <c r="LKD26" s="248"/>
      <c r="LKE26" s="248"/>
      <c r="LKF26" s="248"/>
      <c r="LKG26" s="248"/>
      <c r="LKH26" s="248"/>
      <c r="LKI26" s="248"/>
      <c r="LKJ26" s="248"/>
      <c r="LKK26" s="248"/>
      <c r="LKL26" s="248"/>
      <c r="LKM26" s="248"/>
      <c r="LKN26" s="248"/>
      <c r="LKO26" s="248"/>
      <c r="LKP26" s="248"/>
      <c r="LKQ26" s="248"/>
      <c r="LKR26" s="248"/>
      <c r="LKS26" s="248"/>
      <c r="LKT26" s="248"/>
      <c r="LKU26" s="248"/>
      <c r="LKV26" s="248"/>
      <c r="LKW26" s="248"/>
      <c r="LKX26" s="248"/>
      <c r="LKY26" s="248"/>
      <c r="LKZ26" s="248"/>
      <c r="LLA26" s="248"/>
      <c r="LLB26" s="248"/>
      <c r="LLC26" s="248"/>
      <c r="LLD26" s="248"/>
      <c r="LLE26" s="248"/>
      <c r="LLF26" s="248"/>
      <c r="LLG26" s="248"/>
      <c r="LLH26" s="248"/>
      <c r="LLI26" s="248"/>
      <c r="LLJ26" s="248"/>
      <c r="LLK26" s="248"/>
      <c r="LLL26" s="248"/>
      <c r="LLM26" s="248"/>
      <c r="LLN26" s="248"/>
      <c r="LLO26" s="248"/>
      <c r="LLP26" s="248"/>
      <c r="LLQ26" s="248"/>
      <c r="LLR26" s="248"/>
      <c r="LLS26" s="248"/>
      <c r="LLT26" s="248"/>
      <c r="LLU26" s="248"/>
      <c r="LLV26" s="248"/>
      <c r="LLW26" s="248"/>
      <c r="LLX26" s="248"/>
      <c r="LLY26" s="248"/>
      <c r="LLZ26" s="248"/>
      <c r="LMA26" s="248"/>
      <c r="LMB26" s="248"/>
      <c r="LMC26" s="248"/>
      <c r="LMD26" s="248"/>
      <c r="LME26" s="248"/>
      <c r="LMF26" s="248"/>
      <c r="LMG26" s="248"/>
      <c r="LMH26" s="248"/>
      <c r="LMI26" s="248"/>
      <c r="LMJ26" s="248"/>
      <c r="LMK26" s="248"/>
      <c r="LML26" s="248"/>
      <c r="LMM26" s="248"/>
      <c r="LMN26" s="248"/>
      <c r="LMO26" s="248"/>
      <c r="LMP26" s="248"/>
      <c r="LMQ26" s="248"/>
      <c r="LMR26" s="248"/>
      <c r="LMS26" s="248"/>
      <c r="LMT26" s="248"/>
      <c r="LMU26" s="248"/>
      <c r="LMV26" s="248"/>
      <c r="LMW26" s="248"/>
      <c r="LMX26" s="248"/>
      <c r="LMY26" s="248"/>
      <c r="LMZ26" s="248"/>
      <c r="LNA26" s="248"/>
      <c r="LNB26" s="248"/>
      <c r="LNC26" s="248"/>
      <c r="LND26" s="248"/>
      <c r="LNE26" s="248"/>
      <c r="LNF26" s="248"/>
      <c r="LNG26" s="248"/>
      <c r="LNH26" s="248"/>
      <c r="LNI26" s="248"/>
      <c r="LNJ26" s="248"/>
      <c r="LNK26" s="248"/>
      <c r="LNL26" s="248"/>
      <c r="LNM26" s="248"/>
      <c r="LNN26" s="248"/>
      <c r="LNO26" s="248"/>
      <c r="LNP26" s="248"/>
      <c r="LNQ26" s="248"/>
      <c r="LNR26" s="248"/>
      <c r="LNS26" s="248"/>
      <c r="LNT26" s="248"/>
      <c r="LNU26" s="248"/>
      <c r="LNV26" s="248"/>
      <c r="LNW26" s="248"/>
      <c r="LNX26" s="248"/>
      <c r="LNY26" s="248"/>
      <c r="LNZ26" s="248"/>
      <c r="LOA26" s="248"/>
      <c r="LOB26" s="248"/>
      <c r="LOC26" s="248"/>
      <c r="LOD26" s="248"/>
      <c r="LOE26" s="248"/>
      <c r="LOF26" s="248"/>
      <c r="LOG26" s="248"/>
      <c r="LOH26" s="248"/>
      <c r="LOI26" s="248"/>
      <c r="LOJ26" s="248"/>
      <c r="LOK26" s="248"/>
      <c r="LOL26" s="248"/>
      <c r="LOM26" s="248"/>
      <c r="LON26" s="248"/>
      <c r="LOO26" s="248"/>
      <c r="LOP26" s="248"/>
      <c r="LOQ26" s="248"/>
      <c r="LOR26" s="248"/>
      <c r="LOS26" s="248"/>
      <c r="LOT26" s="248"/>
      <c r="LOU26" s="248"/>
      <c r="LOV26" s="248"/>
      <c r="LOW26" s="248"/>
      <c r="LOX26" s="248"/>
      <c r="LOY26" s="248"/>
      <c r="LOZ26" s="248"/>
      <c r="LPA26" s="248"/>
      <c r="LPB26" s="248"/>
      <c r="LPC26" s="248"/>
      <c r="LPD26" s="248"/>
      <c r="LPE26" s="248"/>
      <c r="LPF26" s="248"/>
      <c r="LPG26" s="248"/>
      <c r="LPH26" s="248"/>
      <c r="LPI26" s="248"/>
      <c r="LPJ26" s="248"/>
      <c r="LPK26" s="248"/>
      <c r="LPL26" s="248"/>
      <c r="LPM26" s="248"/>
      <c r="LPN26" s="248"/>
      <c r="LPO26" s="248"/>
      <c r="LPP26" s="248"/>
      <c r="LPQ26" s="248"/>
      <c r="LPR26" s="248"/>
      <c r="LPS26" s="248"/>
      <c r="LPT26" s="248"/>
      <c r="LPU26" s="248"/>
      <c r="LPV26" s="248"/>
      <c r="LPW26" s="248"/>
      <c r="LPX26" s="248"/>
      <c r="LPY26" s="248"/>
      <c r="LPZ26" s="248"/>
      <c r="LQA26" s="248"/>
      <c r="LQB26" s="248"/>
      <c r="LQC26" s="248"/>
      <c r="LQD26" s="248"/>
      <c r="LQE26" s="248"/>
      <c r="LQF26" s="248"/>
      <c r="LQG26" s="248"/>
      <c r="LQH26" s="248"/>
      <c r="LQI26" s="248"/>
      <c r="LQJ26" s="248"/>
      <c r="LQK26" s="248"/>
      <c r="LQL26" s="248"/>
      <c r="LQM26" s="248"/>
      <c r="LQN26" s="248"/>
      <c r="LQO26" s="248"/>
      <c r="LQP26" s="248"/>
      <c r="LQQ26" s="248"/>
      <c r="LQR26" s="248"/>
      <c r="LQS26" s="248"/>
      <c r="LQT26" s="248"/>
      <c r="LQU26" s="248"/>
      <c r="LQV26" s="248"/>
      <c r="LQW26" s="248"/>
      <c r="LQX26" s="248"/>
      <c r="LQY26" s="248"/>
      <c r="LQZ26" s="248"/>
      <c r="LRA26" s="248"/>
      <c r="LRB26" s="248"/>
      <c r="LRC26" s="248"/>
      <c r="LRD26" s="248"/>
      <c r="LRE26" s="248"/>
      <c r="LRF26" s="248"/>
      <c r="LRG26" s="248"/>
      <c r="LRH26" s="248"/>
      <c r="LRI26" s="248"/>
      <c r="LRJ26" s="248"/>
      <c r="LRK26" s="248"/>
      <c r="LRL26" s="248"/>
      <c r="LRM26" s="248"/>
      <c r="LRN26" s="248"/>
      <c r="LRO26" s="248"/>
      <c r="LRP26" s="248"/>
      <c r="LRQ26" s="248"/>
      <c r="LRR26" s="248"/>
      <c r="LRS26" s="248"/>
      <c r="LRT26" s="248"/>
      <c r="LRU26" s="248"/>
      <c r="LRV26" s="248"/>
      <c r="LRW26" s="248"/>
      <c r="LRX26" s="248"/>
      <c r="LRY26" s="248"/>
      <c r="LRZ26" s="248"/>
      <c r="LSA26" s="248"/>
      <c r="LSB26" s="248"/>
      <c r="LSC26" s="248"/>
      <c r="LSD26" s="248"/>
      <c r="LSE26" s="248"/>
      <c r="LSF26" s="248"/>
      <c r="LSG26" s="248"/>
      <c r="LSH26" s="248"/>
      <c r="LSI26" s="248"/>
      <c r="LSJ26" s="248"/>
      <c r="LSK26" s="248"/>
      <c r="LSL26" s="248"/>
      <c r="LSM26" s="248"/>
      <c r="LSN26" s="248"/>
      <c r="LSO26" s="248"/>
      <c r="LSP26" s="248"/>
      <c r="LSQ26" s="248"/>
      <c r="LSR26" s="248"/>
      <c r="LSS26" s="248"/>
      <c r="LST26" s="248"/>
      <c r="LSU26" s="248"/>
      <c r="LSV26" s="248"/>
      <c r="LSW26" s="248"/>
      <c r="LSX26" s="248"/>
      <c r="LSY26" s="248"/>
      <c r="LSZ26" s="248"/>
      <c r="LTA26" s="248"/>
      <c r="LTB26" s="248"/>
      <c r="LTC26" s="248"/>
      <c r="LTD26" s="248"/>
      <c r="LTE26" s="248"/>
      <c r="LTF26" s="248"/>
      <c r="LTG26" s="248"/>
      <c r="LTH26" s="248"/>
      <c r="LTI26" s="248"/>
      <c r="LTJ26" s="248"/>
      <c r="LTK26" s="248"/>
      <c r="LTL26" s="248"/>
      <c r="LTM26" s="248"/>
      <c r="LTN26" s="248"/>
      <c r="LTO26" s="248"/>
      <c r="LTP26" s="248"/>
      <c r="LTQ26" s="248"/>
      <c r="LTR26" s="248"/>
      <c r="LTS26" s="248"/>
      <c r="LTT26" s="248"/>
      <c r="LTU26" s="248"/>
      <c r="LTV26" s="248"/>
      <c r="LTW26" s="248"/>
      <c r="LTX26" s="248"/>
      <c r="LTY26" s="248"/>
      <c r="LTZ26" s="248"/>
      <c r="LUA26" s="248"/>
      <c r="LUB26" s="248"/>
      <c r="LUC26" s="248"/>
      <c r="LUD26" s="248"/>
      <c r="LUE26" s="248"/>
      <c r="LUF26" s="248"/>
      <c r="LUG26" s="248"/>
      <c r="LUH26" s="248"/>
      <c r="LUI26" s="248"/>
      <c r="LUJ26" s="248"/>
      <c r="LUK26" s="248"/>
      <c r="LUL26" s="248"/>
      <c r="LUM26" s="248"/>
      <c r="LUN26" s="248"/>
      <c r="LUO26" s="248"/>
      <c r="LUP26" s="248"/>
      <c r="LUQ26" s="248"/>
      <c r="LUR26" s="248"/>
      <c r="LUS26" s="248"/>
      <c r="LUT26" s="248"/>
      <c r="LUU26" s="248"/>
      <c r="LUV26" s="248"/>
      <c r="LUW26" s="248"/>
      <c r="LUX26" s="248"/>
      <c r="LUY26" s="248"/>
      <c r="LUZ26" s="248"/>
      <c r="LVA26" s="248"/>
      <c r="LVB26" s="248"/>
      <c r="LVC26" s="248"/>
      <c r="LVD26" s="248"/>
      <c r="LVE26" s="248"/>
      <c r="LVF26" s="248"/>
      <c r="LVG26" s="248"/>
      <c r="LVH26" s="248"/>
      <c r="LVI26" s="248"/>
      <c r="LVJ26" s="248"/>
      <c r="LVK26" s="248"/>
      <c r="LVL26" s="248"/>
      <c r="LVM26" s="248"/>
      <c r="LVN26" s="248"/>
      <c r="LVO26" s="248"/>
      <c r="LVP26" s="248"/>
      <c r="LVQ26" s="248"/>
      <c r="LVR26" s="248"/>
      <c r="LVS26" s="248"/>
      <c r="LVT26" s="248"/>
      <c r="LVU26" s="248"/>
      <c r="LVV26" s="248"/>
      <c r="LVW26" s="248"/>
      <c r="LVX26" s="248"/>
      <c r="LVY26" s="248"/>
      <c r="LVZ26" s="248"/>
      <c r="LWA26" s="248"/>
      <c r="LWB26" s="248"/>
      <c r="LWC26" s="248"/>
      <c r="LWD26" s="248"/>
      <c r="LWE26" s="248"/>
      <c r="LWF26" s="248"/>
      <c r="LWG26" s="248"/>
      <c r="LWH26" s="248"/>
      <c r="LWI26" s="248"/>
      <c r="LWJ26" s="248"/>
      <c r="LWK26" s="248"/>
      <c r="LWL26" s="248"/>
      <c r="LWM26" s="248"/>
      <c r="LWN26" s="248"/>
      <c r="LWO26" s="248"/>
      <c r="LWP26" s="248"/>
      <c r="LWQ26" s="248"/>
      <c r="LWR26" s="248"/>
      <c r="LWS26" s="248"/>
      <c r="LWT26" s="248"/>
      <c r="LWU26" s="248"/>
      <c r="LWV26" s="248"/>
      <c r="LWW26" s="248"/>
      <c r="LWX26" s="248"/>
      <c r="LWY26" s="248"/>
      <c r="LWZ26" s="248"/>
      <c r="LXA26" s="248"/>
      <c r="LXB26" s="248"/>
      <c r="LXC26" s="248"/>
      <c r="LXD26" s="248"/>
      <c r="LXE26" s="248"/>
      <c r="LXF26" s="248"/>
      <c r="LXG26" s="248"/>
      <c r="LXH26" s="248"/>
      <c r="LXI26" s="248"/>
      <c r="LXJ26" s="248"/>
      <c r="LXK26" s="248"/>
      <c r="LXL26" s="248"/>
      <c r="LXM26" s="248"/>
      <c r="LXN26" s="248"/>
      <c r="LXO26" s="248"/>
      <c r="LXP26" s="248"/>
      <c r="LXQ26" s="248"/>
      <c r="LXR26" s="248"/>
      <c r="LXS26" s="248"/>
      <c r="LXT26" s="248"/>
      <c r="LXU26" s="248"/>
      <c r="LXV26" s="248"/>
      <c r="LXW26" s="248"/>
      <c r="LXX26" s="248"/>
      <c r="LXY26" s="248"/>
      <c r="LXZ26" s="248"/>
      <c r="LYA26" s="248"/>
      <c r="LYB26" s="248"/>
      <c r="LYC26" s="248"/>
      <c r="LYD26" s="248"/>
      <c r="LYE26" s="248"/>
      <c r="LYF26" s="248"/>
      <c r="LYG26" s="248"/>
      <c r="LYH26" s="248"/>
      <c r="LYI26" s="248"/>
      <c r="LYJ26" s="248"/>
      <c r="LYK26" s="248"/>
      <c r="LYL26" s="248"/>
      <c r="LYM26" s="248"/>
      <c r="LYN26" s="248"/>
      <c r="LYO26" s="248"/>
      <c r="LYP26" s="248"/>
      <c r="LYQ26" s="248"/>
      <c r="LYR26" s="248"/>
      <c r="LYS26" s="248"/>
      <c r="LYT26" s="248"/>
      <c r="LYU26" s="248"/>
      <c r="LYV26" s="248"/>
      <c r="LYW26" s="248"/>
      <c r="LYX26" s="248"/>
      <c r="LYY26" s="248"/>
      <c r="LYZ26" s="248"/>
      <c r="LZA26" s="248"/>
      <c r="LZB26" s="248"/>
      <c r="LZC26" s="248"/>
      <c r="LZD26" s="248"/>
      <c r="LZE26" s="248"/>
      <c r="LZF26" s="248"/>
      <c r="LZG26" s="248"/>
      <c r="LZH26" s="248"/>
      <c r="LZI26" s="248"/>
      <c r="LZJ26" s="248"/>
      <c r="LZK26" s="248"/>
      <c r="LZL26" s="248"/>
      <c r="LZM26" s="248"/>
      <c r="LZN26" s="248"/>
      <c r="LZO26" s="248"/>
      <c r="LZP26" s="248"/>
      <c r="LZQ26" s="248"/>
      <c r="LZR26" s="248"/>
      <c r="LZS26" s="248"/>
      <c r="LZT26" s="248"/>
      <c r="LZU26" s="248"/>
      <c r="LZV26" s="248"/>
      <c r="LZW26" s="248"/>
      <c r="LZX26" s="248"/>
      <c r="LZY26" s="248"/>
      <c r="LZZ26" s="248"/>
      <c r="MAA26" s="248"/>
      <c r="MAB26" s="248"/>
      <c r="MAC26" s="248"/>
      <c r="MAD26" s="248"/>
      <c r="MAE26" s="248"/>
      <c r="MAF26" s="248"/>
      <c r="MAG26" s="248"/>
      <c r="MAH26" s="248"/>
      <c r="MAI26" s="248"/>
      <c r="MAJ26" s="248"/>
      <c r="MAK26" s="248"/>
      <c r="MAL26" s="248"/>
      <c r="MAM26" s="248"/>
      <c r="MAN26" s="248"/>
      <c r="MAO26" s="248"/>
      <c r="MAP26" s="248"/>
      <c r="MAQ26" s="248"/>
      <c r="MAR26" s="248"/>
      <c r="MAS26" s="248"/>
      <c r="MAT26" s="248"/>
      <c r="MAU26" s="248"/>
      <c r="MAV26" s="248"/>
      <c r="MAW26" s="248"/>
      <c r="MAX26" s="248"/>
      <c r="MAY26" s="248"/>
      <c r="MAZ26" s="248"/>
      <c r="MBA26" s="248"/>
      <c r="MBB26" s="248"/>
      <c r="MBC26" s="248"/>
      <c r="MBD26" s="248"/>
      <c r="MBE26" s="248"/>
      <c r="MBF26" s="248"/>
      <c r="MBG26" s="248"/>
      <c r="MBH26" s="248"/>
      <c r="MBI26" s="248"/>
      <c r="MBJ26" s="248"/>
      <c r="MBK26" s="248"/>
      <c r="MBL26" s="248"/>
      <c r="MBM26" s="248"/>
      <c r="MBN26" s="248"/>
      <c r="MBO26" s="248"/>
      <c r="MBP26" s="248"/>
      <c r="MBQ26" s="248"/>
      <c r="MBR26" s="248"/>
      <c r="MBS26" s="248"/>
      <c r="MBT26" s="248"/>
      <c r="MBU26" s="248"/>
      <c r="MBV26" s="248"/>
      <c r="MBW26" s="248"/>
      <c r="MBX26" s="248"/>
      <c r="MBY26" s="248"/>
      <c r="MBZ26" s="248"/>
      <c r="MCA26" s="248"/>
      <c r="MCB26" s="248"/>
      <c r="MCC26" s="248"/>
      <c r="MCD26" s="248"/>
      <c r="MCE26" s="248"/>
      <c r="MCF26" s="248"/>
      <c r="MCG26" s="248"/>
      <c r="MCH26" s="248"/>
      <c r="MCI26" s="248"/>
      <c r="MCJ26" s="248"/>
      <c r="MCK26" s="248"/>
      <c r="MCL26" s="248"/>
      <c r="MCM26" s="248"/>
      <c r="MCN26" s="248"/>
      <c r="MCO26" s="248"/>
      <c r="MCP26" s="248"/>
      <c r="MCQ26" s="248"/>
      <c r="MCR26" s="248"/>
      <c r="MCS26" s="248"/>
      <c r="MCT26" s="248"/>
      <c r="MCU26" s="248"/>
      <c r="MCV26" s="248"/>
      <c r="MCW26" s="248"/>
      <c r="MCX26" s="248"/>
      <c r="MCY26" s="248"/>
      <c r="MCZ26" s="248"/>
      <c r="MDA26" s="248"/>
      <c r="MDB26" s="248"/>
      <c r="MDC26" s="248"/>
      <c r="MDD26" s="248"/>
      <c r="MDE26" s="248"/>
      <c r="MDF26" s="248"/>
      <c r="MDG26" s="248"/>
      <c r="MDH26" s="248"/>
      <c r="MDI26" s="248"/>
      <c r="MDJ26" s="248"/>
      <c r="MDK26" s="248"/>
      <c r="MDL26" s="248"/>
      <c r="MDM26" s="248"/>
      <c r="MDN26" s="248"/>
      <c r="MDO26" s="248"/>
      <c r="MDP26" s="248"/>
      <c r="MDQ26" s="248"/>
      <c r="MDR26" s="248"/>
      <c r="MDS26" s="248"/>
      <c r="MDT26" s="248"/>
      <c r="MDU26" s="248"/>
      <c r="MDV26" s="248"/>
      <c r="MDW26" s="248"/>
      <c r="MDX26" s="248"/>
      <c r="MDY26" s="248"/>
      <c r="MDZ26" s="248"/>
      <c r="MEA26" s="248"/>
      <c r="MEB26" s="248"/>
      <c r="MEC26" s="248"/>
      <c r="MED26" s="248"/>
      <c r="MEE26" s="248"/>
      <c r="MEF26" s="248"/>
      <c r="MEG26" s="248"/>
      <c r="MEH26" s="248"/>
      <c r="MEI26" s="248"/>
      <c r="MEJ26" s="248"/>
      <c r="MEK26" s="248"/>
      <c r="MEL26" s="248"/>
      <c r="MEM26" s="248"/>
      <c r="MEN26" s="248"/>
      <c r="MEO26" s="248"/>
      <c r="MEP26" s="248"/>
      <c r="MEQ26" s="248"/>
      <c r="MER26" s="248"/>
      <c r="MES26" s="248"/>
      <c r="MET26" s="248"/>
      <c r="MEU26" s="248"/>
      <c r="MEV26" s="248"/>
      <c r="MEW26" s="248"/>
      <c r="MEX26" s="248"/>
      <c r="MEY26" s="248"/>
      <c r="MEZ26" s="248"/>
      <c r="MFA26" s="248"/>
      <c r="MFB26" s="248"/>
      <c r="MFC26" s="248"/>
      <c r="MFD26" s="248"/>
      <c r="MFE26" s="248"/>
      <c r="MFF26" s="248"/>
      <c r="MFG26" s="248"/>
      <c r="MFH26" s="248"/>
      <c r="MFI26" s="248"/>
      <c r="MFJ26" s="248"/>
      <c r="MFK26" s="248"/>
      <c r="MFL26" s="248"/>
      <c r="MFM26" s="248"/>
      <c r="MFN26" s="248"/>
      <c r="MFO26" s="248"/>
      <c r="MFP26" s="248"/>
      <c r="MFQ26" s="248"/>
      <c r="MFR26" s="248"/>
      <c r="MFS26" s="248"/>
      <c r="MFT26" s="248"/>
      <c r="MFU26" s="248"/>
      <c r="MFV26" s="248"/>
      <c r="MFW26" s="248"/>
      <c r="MFX26" s="248"/>
      <c r="MFY26" s="248"/>
      <c r="MFZ26" s="248"/>
      <c r="MGA26" s="248"/>
      <c r="MGB26" s="248"/>
      <c r="MGC26" s="248"/>
      <c r="MGD26" s="248"/>
      <c r="MGE26" s="248"/>
      <c r="MGF26" s="248"/>
      <c r="MGG26" s="248"/>
      <c r="MGH26" s="248"/>
      <c r="MGI26" s="248"/>
      <c r="MGJ26" s="248"/>
      <c r="MGK26" s="248"/>
      <c r="MGL26" s="248"/>
      <c r="MGM26" s="248"/>
      <c r="MGN26" s="248"/>
      <c r="MGO26" s="248"/>
      <c r="MGP26" s="248"/>
      <c r="MGQ26" s="248"/>
      <c r="MGR26" s="248"/>
      <c r="MGS26" s="248"/>
      <c r="MGT26" s="248"/>
      <c r="MGU26" s="248"/>
      <c r="MGV26" s="248"/>
      <c r="MGW26" s="248"/>
      <c r="MGX26" s="248"/>
      <c r="MGY26" s="248"/>
      <c r="MGZ26" s="248"/>
      <c r="MHA26" s="248"/>
      <c r="MHB26" s="248"/>
      <c r="MHC26" s="248"/>
      <c r="MHD26" s="248"/>
      <c r="MHE26" s="248"/>
      <c r="MHF26" s="248"/>
      <c r="MHG26" s="248"/>
      <c r="MHH26" s="248"/>
      <c r="MHI26" s="248"/>
      <c r="MHJ26" s="248"/>
      <c r="MHK26" s="248"/>
      <c r="MHL26" s="248"/>
      <c r="MHM26" s="248"/>
      <c r="MHN26" s="248"/>
      <c r="MHO26" s="248"/>
      <c r="MHP26" s="248"/>
      <c r="MHQ26" s="248"/>
      <c r="MHR26" s="248"/>
      <c r="MHS26" s="248"/>
      <c r="MHT26" s="248"/>
      <c r="MHU26" s="248"/>
      <c r="MHV26" s="248"/>
      <c r="MHW26" s="248"/>
      <c r="MHX26" s="248"/>
      <c r="MHY26" s="248"/>
      <c r="MHZ26" s="248"/>
      <c r="MIA26" s="248"/>
      <c r="MIB26" s="248"/>
      <c r="MIC26" s="248"/>
      <c r="MID26" s="248"/>
      <c r="MIE26" s="248"/>
      <c r="MIF26" s="248"/>
      <c r="MIG26" s="248"/>
      <c r="MIH26" s="248"/>
      <c r="MII26" s="248"/>
      <c r="MIJ26" s="248"/>
      <c r="MIK26" s="248"/>
      <c r="MIL26" s="248"/>
      <c r="MIM26" s="248"/>
      <c r="MIN26" s="248"/>
      <c r="MIO26" s="248"/>
      <c r="MIP26" s="248"/>
      <c r="MIQ26" s="248"/>
      <c r="MIR26" s="248"/>
      <c r="MIS26" s="248"/>
      <c r="MIT26" s="248"/>
      <c r="MIU26" s="248"/>
      <c r="MIV26" s="248"/>
      <c r="MIW26" s="248"/>
      <c r="MIX26" s="248"/>
      <c r="MIY26" s="248"/>
      <c r="MIZ26" s="248"/>
      <c r="MJA26" s="248"/>
      <c r="MJB26" s="248"/>
      <c r="MJC26" s="248"/>
      <c r="MJD26" s="248"/>
      <c r="MJE26" s="248"/>
      <c r="MJF26" s="248"/>
      <c r="MJG26" s="248"/>
      <c r="MJH26" s="248"/>
      <c r="MJI26" s="248"/>
      <c r="MJJ26" s="248"/>
      <c r="MJK26" s="248"/>
      <c r="MJL26" s="248"/>
      <c r="MJM26" s="248"/>
      <c r="MJN26" s="248"/>
      <c r="MJO26" s="248"/>
      <c r="MJP26" s="248"/>
      <c r="MJQ26" s="248"/>
      <c r="MJR26" s="248"/>
      <c r="MJS26" s="248"/>
      <c r="MJT26" s="248"/>
      <c r="MJU26" s="248"/>
      <c r="MJV26" s="248"/>
      <c r="MJW26" s="248"/>
      <c r="MJX26" s="248"/>
      <c r="MJY26" s="248"/>
      <c r="MJZ26" s="248"/>
      <c r="MKA26" s="248"/>
      <c r="MKB26" s="248"/>
      <c r="MKC26" s="248"/>
      <c r="MKD26" s="248"/>
      <c r="MKE26" s="248"/>
      <c r="MKF26" s="248"/>
      <c r="MKG26" s="248"/>
      <c r="MKH26" s="248"/>
      <c r="MKI26" s="248"/>
      <c r="MKJ26" s="248"/>
      <c r="MKK26" s="248"/>
      <c r="MKL26" s="248"/>
      <c r="MKM26" s="248"/>
      <c r="MKN26" s="248"/>
      <c r="MKO26" s="248"/>
      <c r="MKP26" s="248"/>
      <c r="MKQ26" s="248"/>
      <c r="MKR26" s="248"/>
      <c r="MKS26" s="248"/>
      <c r="MKT26" s="248"/>
      <c r="MKU26" s="248"/>
      <c r="MKV26" s="248"/>
      <c r="MKW26" s="248"/>
      <c r="MKX26" s="248"/>
      <c r="MKY26" s="248"/>
      <c r="MKZ26" s="248"/>
      <c r="MLA26" s="248"/>
      <c r="MLB26" s="248"/>
      <c r="MLC26" s="248"/>
      <c r="MLD26" s="248"/>
      <c r="MLE26" s="248"/>
      <c r="MLF26" s="248"/>
      <c r="MLG26" s="248"/>
      <c r="MLH26" s="248"/>
      <c r="MLI26" s="248"/>
      <c r="MLJ26" s="248"/>
      <c r="MLK26" s="248"/>
      <c r="MLL26" s="248"/>
      <c r="MLM26" s="248"/>
      <c r="MLN26" s="248"/>
      <c r="MLO26" s="248"/>
      <c r="MLP26" s="248"/>
      <c r="MLQ26" s="248"/>
      <c r="MLR26" s="248"/>
      <c r="MLS26" s="248"/>
      <c r="MLT26" s="248"/>
      <c r="MLU26" s="248"/>
      <c r="MLV26" s="248"/>
      <c r="MLW26" s="248"/>
      <c r="MLX26" s="248"/>
      <c r="MLY26" s="248"/>
      <c r="MLZ26" s="248"/>
      <c r="MMA26" s="248"/>
      <c r="MMB26" s="248"/>
      <c r="MMC26" s="248"/>
      <c r="MMD26" s="248"/>
      <c r="MME26" s="248"/>
      <c r="MMF26" s="248"/>
      <c r="MMG26" s="248"/>
      <c r="MMH26" s="248"/>
      <c r="MMI26" s="248"/>
      <c r="MMJ26" s="248"/>
      <c r="MMK26" s="248"/>
      <c r="MML26" s="248"/>
      <c r="MMM26" s="248"/>
      <c r="MMN26" s="248"/>
      <c r="MMO26" s="248"/>
      <c r="MMP26" s="248"/>
      <c r="MMQ26" s="248"/>
      <c r="MMR26" s="248"/>
      <c r="MMS26" s="248"/>
      <c r="MMT26" s="248"/>
      <c r="MMU26" s="248"/>
      <c r="MMV26" s="248"/>
      <c r="MMW26" s="248"/>
      <c r="MMX26" s="248"/>
      <c r="MMY26" s="248"/>
      <c r="MMZ26" s="248"/>
      <c r="MNA26" s="248"/>
      <c r="MNB26" s="248"/>
      <c r="MNC26" s="248"/>
      <c r="MND26" s="248"/>
      <c r="MNE26" s="248"/>
      <c r="MNF26" s="248"/>
      <c r="MNG26" s="248"/>
      <c r="MNH26" s="248"/>
      <c r="MNI26" s="248"/>
      <c r="MNJ26" s="248"/>
      <c r="MNK26" s="248"/>
      <c r="MNL26" s="248"/>
      <c r="MNM26" s="248"/>
      <c r="MNN26" s="248"/>
      <c r="MNO26" s="248"/>
      <c r="MNP26" s="248"/>
      <c r="MNQ26" s="248"/>
      <c r="MNR26" s="248"/>
      <c r="MNS26" s="248"/>
      <c r="MNT26" s="248"/>
      <c r="MNU26" s="248"/>
      <c r="MNV26" s="248"/>
      <c r="MNW26" s="248"/>
      <c r="MNX26" s="248"/>
      <c r="MNY26" s="248"/>
      <c r="MNZ26" s="248"/>
      <c r="MOA26" s="248"/>
      <c r="MOB26" s="248"/>
      <c r="MOC26" s="248"/>
      <c r="MOD26" s="248"/>
      <c r="MOE26" s="248"/>
      <c r="MOF26" s="248"/>
      <c r="MOG26" s="248"/>
      <c r="MOH26" s="248"/>
      <c r="MOI26" s="248"/>
      <c r="MOJ26" s="248"/>
      <c r="MOK26" s="248"/>
      <c r="MOL26" s="248"/>
      <c r="MOM26" s="248"/>
      <c r="MON26" s="248"/>
      <c r="MOO26" s="248"/>
      <c r="MOP26" s="248"/>
      <c r="MOQ26" s="248"/>
      <c r="MOR26" s="248"/>
      <c r="MOS26" s="248"/>
      <c r="MOT26" s="248"/>
      <c r="MOU26" s="248"/>
      <c r="MOV26" s="248"/>
      <c r="MOW26" s="248"/>
      <c r="MOX26" s="248"/>
      <c r="MOY26" s="248"/>
      <c r="MOZ26" s="248"/>
      <c r="MPA26" s="248"/>
      <c r="MPB26" s="248"/>
      <c r="MPC26" s="248"/>
      <c r="MPD26" s="248"/>
      <c r="MPE26" s="248"/>
      <c r="MPF26" s="248"/>
      <c r="MPG26" s="248"/>
      <c r="MPH26" s="248"/>
      <c r="MPI26" s="248"/>
      <c r="MPJ26" s="248"/>
      <c r="MPK26" s="248"/>
      <c r="MPL26" s="248"/>
      <c r="MPM26" s="248"/>
      <c r="MPN26" s="248"/>
      <c r="MPO26" s="248"/>
      <c r="MPP26" s="248"/>
      <c r="MPQ26" s="248"/>
      <c r="MPR26" s="248"/>
      <c r="MPS26" s="248"/>
      <c r="MPT26" s="248"/>
      <c r="MPU26" s="248"/>
      <c r="MPV26" s="248"/>
      <c r="MPW26" s="248"/>
      <c r="MPX26" s="248"/>
      <c r="MPY26" s="248"/>
      <c r="MPZ26" s="248"/>
      <c r="MQA26" s="248"/>
      <c r="MQB26" s="248"/>
      <c r="MQC26" s="248"/>
      <c r="MQD26" s="248"/>
      <c r="MQE26" s="248"/>
      <c r="MQF26" s="248"/>
      <c r="MQG26" s="248"/>
      <c r="MQH26" s="248"/>
      <c r="MQI26" s="248"/>
      <c r="MQJ26" s="248"/>
      <c r="MQK26" s="248"/>
      <c r="MQL26" s="248"/>
      <c r="MQM26" s="248"/>
      <c r="MQN26" s="248"/>
      <c r="MQO26" s="248"/>
      <c r="MQP26" s="248"/>
      <c r="MQQ26" s="248"/>
      <c r="MQR26" s="248"/>
      <c r="MQS26" s="248"/>
      <c r="MQT26" s="248"/>
      <c r="MQU26" s="248"/>
      <c r="MQV26" s="248"/>
      <c r="MQW26" s="248"/>
      <c r="MQX26" s="248"/>
      <c r="MQY26" s="248"/>
      <c r="MQZ26" s="248"/>
      <c r="MRA26" s="248"/>
      <c r="MRB26" s="248"/>
      <c r="MRC26" s="248"/>
      <c r="MRD26" s="248"/>
      <c r="MRE26" s="248"/>
      <c r="MRF26" s="248"/>
      <c r="MRG26" s="248"/>
      <c r="MRH26" s="248"/>
      <c r="MRI26" s="248"/>
      <c r="MRJ26" s="248"/>
      <c r="MRK26" s="248"/>
      <c r="MRL26" s="248"/>
      <c r="MRM26" s="248"/>
      <c r="MRN26" s="248"/>
      <c r="MRO26" s="248"/>
      <c r="MRP26" s="248"/>
      <c r="MRQ26" s="248"/>
      <c r="MRR26" s="248"/>
      <c r="MRS26" s="248"/>
      <c r="MRT26" s="248"/>
      <c r="MRU26" s="248"/>
      <c r="MRV26" s="248"/>
      <c r="MRW26" s="248"/>
      <c r="MRX26" s="248"/>
      <c r="MRY26" s="248"/>
      <c r="MRZ26" s="248"/>
      <c r="MSA26" s="248"/>
      <c r="MSB26" s="248"/>
      <c r="MSC26" s="248"/>
      <c r="MSD26" s="248"/>
      <c r="MSE26" s="248"/>
      <c r="MSF26" s="248"/>
      <c r="MSG26" s="248"/>
      <c r="MSH26" s="248"/>
      <c r="MSI26" s="248"/>
      <c r="MSJ26" s="248"/>
      <c r="MSK26" s="248"/>
      <c r="MSL26" s="248"/>
      <c r="MSM26" s="248"/>
      <c r="MSN26" s="248"/>
      <c r="MSO26" s="248"/>
      <c r="MSP26" s="248"/>
      <c r="MSQ26" s="248"/>
      <c r="MSR26" s="248"/>
      <c r="MSS26" s="248"/>
      <c r="MST26" s="248"/>
      <c r="MSU26" s="248"/>
      <c r="MSV26" s="248"/>
      <c r="MSW26" s="248"/>
      <c r="MSX26" s="248"/>
      <c r="MSY26" s="248"/>
      <c r="MSZ26" s="248"/>
      <c r="MTA26" s="248"/>
      <c r="MTB26" s="248"/>
      <c r="MTC26" s="248"/>
      <c r="MTD26" s="248"/>
      <c r="MTE26" s="248"/>
      <c r="MTF26" s="248"/>
      <c r="MTG26" s="248"/>
      <c r="MTH26" s="248"/>
      <c r="MTI26" s="248"/>
      <c r="MTJ26" s="248"/>
      <c r="MTK26" s="248"/>
      <c r="MTL26" s="248"/>
      <c r="MTM26" s="248"/>
      <c r="MTN26" s="248"/>
      <c r="MTO26" s="248"/>
      <c r="MTP26" s="248"/>
      <c r="MTQ26" s="248"/>
      <c r="MTR26" s="248"/>
      <c r="MTS26" s="248"/>
      <c r="MTT26" s="248"/>
      <c r="MTU26" s="248"/>
      <c r="MTV26" s="248"/>
      <c r="MTW26" s="248"/>
      <c r="MTX26" s="248"/>
      <c r="MTY26" s="248"/>
      <c r="MTZ26" s="248"/>
      <c r="MUA26" s="248"/>
      <c r="MUB26" s="248"/>
      <c r="MUC26" s="248"/>
      <c r="MUD26" s="248"/>
      <c r="MUE26" s="248"/>
      <c r="MUF26" s="248"/>
      <c r="MUG26" s="248"/>
      <c r="MUH26" s="248"/>
      <c r="MUI26" s="248"/>
      <c r="MUJ26" s="248"/>
      <c r="MUK26" s="248"/>
      <c r="MUL26" s="248"/>
      <c r="MUM26" s="248"/>
      <c r="MUN26" s="248"/>
      <c r="MUO26" s="248"/>
      <c r="MUP26" s="248"/>
      <c r="MUQ26" s="248"/>
      <c r="MUR26" s="248"/>
      <c r="MUS26" s="248"/>
      <c r="MUT26" s="248"/>
      <c r="MUU26" s="248"/>
      <c r="MUV26" s="248"/>
      <c r="MUW26" s="248"/>
      <c r="MUX26" s="248"/>
      <c r="MUY26" s="248"/>
      <c r="MUZ26" s="248"/>
      <c r="MVA26" s="248"/>
      <c r="MVB26" s="248"/>
      <c r="MVC26" s="248"/>
      <c r="MVD26" s="248"/>
      <c r="MVE26" s="248"/>
      <c r="MVF26" s="248"/>
      <c r="MVG26" s="248"/>
      <c r="MVH26" s="248"/>
      <c r="MVI26" s="248"/>
      <c r="MVJ26" s="248"/>
      <c r="MVK26" s="248"/>
      <c r="MVL26" s="248"/>
      <c r="MVM26" s="248"/>
      <c r="MVN26" s="248"/>
      <c r="MVO26" s="248"/>
      <c r="MVP26" s="248"/>
      <c r="MVQ26" s="248"/>
      <c r="MVR26" s="248"/>
      <c r="MVS26" s="248"/>
      <c r="MVT26" s="248"/>
      <c r="MVU26" s="248"/>
      <c r="MVV26" s="248"/>
      <c r="MVW26" s="248"/>
      <c r="MVX26" s="248"/>
      <c r="MVY26" s="248"/>
      <c r="MVZ26" s="248"/>
      <c r="MWA26" s="248"/>
      <c r="MWB26" s="248"/>
      <c r="MWC26" s="248"/>
      <c r="MWD26" s="248"/>
      <c r="MWE26" s="248"/>
      <c r="MWF26" s="248"/>
      <c r="MWG26" s="248"/>
      <c r="MWH26" s="248"/>
      <c r="MWI26" s="248"/>
      <c r="MWJ26" s="248"/>
      <c r="MWK26" s="248"/>
      <c r="MWL26" s="248"/>
      <c r="MWM26" s="248"/>
      <c r="MWN26" s="248"/>
      <c r="MWO26" s="248"/>
      <c r="MWP26" s="248"/>
      <c r="MWQ26" s="248"/>
      <c r="MWR26" s="248"/>
      <c r="MWS26" s="248"/>
      <c r="MWT26" s="248"/>
      <c r="MWU26" s="248"/>
      <c r="MWV26" s="248"/>
      <c r="MWW26" s="248"/>
      <c r="MWX26" s="248"/>
      <c r="MWY26" s="248"/>
      <c r="MWZ26" s="248"/>
      <c r="MXA26" s="248"/>
      <c r="MXB26" s="248"/>
      <c r="MXC26" s="248"/>
      <c r="MXD26" s="248"/>
      <c r="MXE26" s="248"/>
      <c r="MXF26" s="248"/>
      <c r="MXG26" s="248"/>
      <c r="MXH26" s="248"/>
      <c r="MXI26" s="248"/>
      <c r="MXJ26" s="248"/>
      <c r="MXK26" s="248"/>
      <c r="MXL26" s="248"/>
      <c r="MXM26" s="248"/>
      <c r="MXN26" s="248"/>
      <c r="MXO26" s="248"/>
      <c r="MXP26" s="248"/>
      <c r="MXQ26" s="248"/>
      <c r="MXR26" s="248"/>
      <c r="MXS26" s="248"/>
      <c r="MXT26" s="248"/>
      <c r="MXU26" s="248"/>
      <c r="MXV26" s="248"/>
      <c r="MXW26" s="248"/>
      <c r="MXX26" s="248"/>
      <c r="MXY26" s="248"/>
      <c r="MXZ26" s="248"/>
      <c r="MYA26" s="248"/>
      <c r="MYB26" s="248"/>
      <c r="MYC26" s="248"/>
      <c r="MYD26" s="248"/>
      <c r="MYE26" s="248"/>
      <c r="MYF26" s="248"/>
      <c r="MYG26" s="248"/>
      <c r="MYH26" s="248"/>
      <c r="MYI26" s="248"/>
      <c r="MYJ26" s="248"/>
      <c r="MYK26" s="248"/>
      <c r="MYL26" s="248"/>
      <c r="MYM26" s="248"/>
      <c r="MYN26" s="248"/>
      <c r="MYO26" s="248"/>
      <c r="MYP26" s="248"/>
      <c r="MYQ26" s="248"/>
      <c r="MYR26" s="248"/>
      <c r="MYS26" s="248"/>
      <c r="MYT26" s="248"/>
      <c r="MYU26" s="248"/>
      <c r="MYV26" s="248"/>
      <c r="MYW26" s="248"/>
      <c r="MYX26" s="248"/>
      <c r="MYY26" s="248"/>
      <c r="MYZ26" s="248"/>
      <c r="MZA26" s="248"/>
      <c r="MZB26" s="248"/>
      <c r="MZC26" s="248"/>
      <c r="MZD26" s="248"/>
      <c r="MZE26" s="248"/>
      <c r="MZF26" s="248"/>
      <c r="MZG26" s="248"/>
      <c r="MZH26" s="248"/>
      <c r="MZI26" s="248"/>
      <c r="MZJ26" s="248"/>
      <c r="MZK26" s="248"/>
      <c r="MZL26" s="248"/>
      <c r="MZM26" s="248"/>
      <c r="MZN26" s="248"/>
      <c r="MZO26" s="248"/>
      <c r="MZP26" s="248"/>
      <c r="MZQ26" s="248"/>
      <c r="MZR26" s="248"/>
      <c r="MZS26" s="248"/>
      <c r="MZT26" s="248"/>
      <c r="MZU26" s="248"/>
      <c r="MZV26" s="248"/>
      <c r="MZW26" s="248"/>
      <c r="MZX26" s="248"/>
      <c r="MZY26" s="248"/>
      <c r="MZZ26" s="248"/>
      <c r="NAA26" s="248"/>
      <c r="NAB26" s="248"/>
      <c r="NAC26" s="248"/>
      <c r="NAD26" s="248"/>
      <c r="NAE26" s="248"/>
      <c r="NAF26" s="248"/>
      <c r="NAG26" s="248"/>
      <c r="NAH26" s="248"/>
      <c r="NAI26" s="248"/>
      <c r="NAJ26" s="248"/>
      <c r="NAK26" s="248"/>
      <c r="NAL26" s="248"/>
      <c r="NAM26" s="248"/>
      <c r="NAN26" s="248"/>
      <c r="NAO26" s="248"/>
      <c r="NAP26" s="248"/>
      <c r="NAQ26" s="248"/>
      <c r="NAR26" s="248"/>
      <c r="NAS26" s="248"/>
      <c r="NAT26" s="248"/>
      <c r="NAU26" s="248"/>
      <c r="NAV26" s="248"/>
      <c r="NAW26" s="248"/>
      <c r="NAX26" s="248"/>
      <c r="NAY26" s="248"/>
      <c r="NAZ26" s="248"/>
      <c r="NBA26" s="248"/>
      <c r="NBB26" s="248"/>
      <c r="NBC26" s="248"/>
      <c r="NBD26" s="248"/>
      <c r="NBE26" s="248"/>
      <c r="NBF26" s="248"/>
      <c r="NBG26" s="248"/>
      <c r="NBH26" s="248"/>
      <c r="NBI26" s="248"/>
      <c r="NBJ26" s="248"/>
      <c r="NBK26" s="248"/>
      <c r="NBL26" s="248"/>
      <c r="NBM26" s="248"/>
      <c r="NBN26" s="248"/>
      <c r="NBO26" s="248"/>
      <c r="NBP26" s="248"/>
      <c r="NBQ26" s="248"/>
      <c r="NBR26" s="248"/>
      <c r="NBS26" s="248"/>
      <c r="NBT26" s="248"/>
      <c r="NBU26" s="248"/>
      <c r="NBV26" s="248"/>
      <c r="NBW26" s="248"/>
      <c r="NBX26" s="248"/>
      <c r="NBY26" s="248"/>
      <c r="NBZ26" s="248"/>
      <c r="NCA26" s="248"/>
      <c r="NCB26" s="248"/>
      <c r="NCC26" s="248"/>
      <c r="NCD26" s="248"/>
      <c r="NCE26" s="248"/>
      <c r="NCF26" s="248"/>
      <c r="NCG26" s="248"/>
      <c r="NCH26" s="248"/>
      <c r="NCI26" s="248"/>
      <c r="NCJ26" s="248"/>
      <c r="NCK26" s="248"/>
      <c r="NCL26" s="248"/>
      <c r="NCM26" s="248"/>
      <c r="NCN26" s="248"/>
      <c r="NCO26" s="248"/>
      <c r="NCP26" s="248"/>
      <c r="NCQ26" s="248"/>
      <c r="NCR26" s="248"/>
      <c r="NCS26" s="248"/>
      <c r="NCT26" s="248"/>
      <c r="NCU26" s="248"/>
      <c r="NCV26" s="248"/>
      <c r="NCW26" s="248"/>
      <c r="NCX26" s="248"/>
      <c r="NCY26" s="248"/>
      <c r="NCZ26" s="248"/>
      <c r="NDA26" s="248"/>
      <c r="NDB26" s="248"/>
      <c r="NDC26" s="248"/>
      <c r="NDD26" s="248"/>
      <c r="NDE26" s="248"/>
      <c r="NDF26" s="248"/>
      <c r="NDG26" s="248"/>
      <c r="NDH26" s="248"/>
      <c r="NDI26" s="248"/>
      <c r="NDJ26" s="248"/>
      <c r="NDK26" s="248"/>
      <c r="NDL26" s="248"/>
      <c r="NDM26" s="248"/>
      <c r="NDN26" s="248"/>
      <c r="NDO26" s="248"/>
      <c r="NDP26" s="248"/>
      <c r="NDQ26" s="248"/>
      <c r="NDR26" s="248"/>
      <c r="NDS26" s="248"/>
      <c r="NDT26" s="248"/>
      <c r="NDU26" s="248"/>
      <c r="NDV26" s="248"/>
      <c r="NDW26" s="248"/>
      <c r="NDX26" s="248"/>
      <c r="NDY26" s="248"/>
      <c r="NDZ26" s="248"/>
      <c r="NEA26" s="248"/>
      <c r="NEB26" s="248"/>
      <c r="NEC26" s="248"/>
      <c r="NED26" s="248"/>
      <c r="NEE26" s="248"/>
      <c r="NEF26" s="248"/>
      <c r="NEG26" s="248"/>
      <c r="NEH26" s="248"/>
      <c r="NEI26" s="248"/>
      <c r="NEJ26" s="248"/>
      <c r="NEK26" s="248"/>
      <c r="NEL26" s="248"/>
      <c r="NEM26" s="248"/>
      <c r="NEN26" s="248"/>
      <c r="NEO26" s="248"/>
      <c r="NEP26" s="248"/>
      <c r="NEQ26" s="248"/>
      <c r="NER26" s="248"/>
      <c r="NES26" s="248"/>
      <c r="NET26" s="248"/>
      <c r="NEU26" s="248"/>
      <c r="NEV26" s="248"/>
      <c r="NEW26" s="248"/>
      <c r="NEX26" s="248"/>
      <c r="NEY26" s="248"/>
      <c r="NEZ26" s="248"/>
      <c r="NFA26" s="248"/>
      <c r="NFB26" s="248"/>
      <c r="NFC26" s="248"/>
      <c r="NFD26" s="248"/>
      <c r="NFE26" s="248"/>
      <c r="NFF26" s="248"/>
      <c r="NFG26" s="248"/>
      <c r="NFH26" s="248"/>
      <c r="NFI26" s="248"/>
      <c r="NFJ26" s="248"/>
      <c r="NFK26" s="248"/>
      <c r="NFL26" s="248"/>
      <c r="NFM26" s="248"/>
      <c r="NFN26" s="248"/>
      <c r="NFO26" s="248"/>
      <c r="NFP26" s="248"/>
      <c r="NFQ26" s="248"/>
      <c r="NFR26" s="248"/>
      <c r="NFS26" s="248"/>
      <c r="NFT26" s="248"/>
      <c r="NFU26" s="248"/>
      <c r="NFV26" s="248"/>
      <c r="NFW26" s="248"/>
      <c r="NFX26" s="248"/>
      <c r="NFY26" s="248"/>
      <c r="NFZ26" s="248"/>
      <c r="NGA26" s="248"/>
      <c r="NGB26" s="248"/>
      <c r="NGC26" s="248"/>
      <c r="NGD26" s="248"/>
      <c r="NGE26" s="248"/>
      <c r="NGF26" s="248"/>
      <c r="NGG26" s="248"/>
      <c r="NGH26" s="248"/>
      <c r="NGI26" s="248"/>
      <c r="NGJ26" s="248"/>
      <c r="NGK26" s="248"/>
      <c r="NGL26" s="248"/>
      <c r="NGM26" s="248"/>
      <c r="NGN26" s="248"/>
      <c r="NGO26" s="248"/>
      <c r="NGP26" s="248"/>
      <c r="NGQ26" s="248"/>
      <c r="NGR26" s="248"/>
      <c r="NGS26" s="248"/>
      <c r="NGT26" s="248"/>
      <c r="NGU26" s="248"/>
      <c r="NGV26" s="248"/>
      <c r="NGW26" s="248"/>
      <c r="NGX26" s="248"/>
      <c r="NGY26" s="248"/>
      <c r="NGZ26" s="248"/>
      <c r="NHA26" s="248"/>
      <c r="NHB26" s="248"/>
      <c r="NHC26" s="248"/>
      <c r="NHD26" s="248"/>
      <c r="NHE26" s="248"/>
      <c r="NHF26" s="248"/>
      <c r="NHG26" s="248"/>
      <c r="NHH26" s="248"/>
      <c r="NHI26" s="248"/>
      <c r="NHJ26" s="248"/>
      <c r="NHK26" s="248"/>
      <c r="NHL26" s="248"/>
      <c r="NHM26" s="248"/>
      <c r="NHN26" s="248"/>
      <c r="NHO26" s="248"/>
      <c r="NHP26" s="248"/>
      <c r="NHQ26" s="248"/>
      <c r="NHR26" s="248"/>
      <c r="NHS26" s="248"/>
      <c r="NHT26" s="248"/>
      <c r="NHU26" s="248"/>
      <c r="NHV26" s="248"/>
      <c r="NHW26" s="248"/>
      <c r="NHX26" s="248"/>
      <c r="NHY26" s="248"/>
      <c r="NHZ26" s="248"/>
      <c r="NIA26" s="248"/>
      <c r="NIB26" s="248"/>
      <c r="NIC26" s="248"/>
      <c r="NID26" s="248"/>
      <c r="NIE26" s="248"/>
      <c r="NIF26" s="248"/>
      <c r="NIG26" s="248"/>
      <c r="NIH26" s="248"/>
      <c r="NII26" s="248"/>
      <c r="NIJ26" s="248"/>
      <c r="NIK26" s="248"/>
      <c r="NIL26" s="248"/>
      <c r="NIM26" s="248"/>
      <c r="NIN26" s="248"/>
      <c r="NIO26" s="248"/>
      <c r="NIP26" s="248"/>
      <c r="NIQ26" s="248"/>
      <c r="NIR26" s="248"/>
      <c r="NIS26" s="248"/>
      <c r="NIT26" s="248"/>
      <c r="NIU26" s="248"/>
      <c r="NIV26" s="248"/>
      <c r="NIW26" s="248"/>
      <c r="NIX26" s="248"/>
      <c r="NIY26" s="248"/>
      <c r="NIZ26" s="248"/>
      <c r="NJA26" s="248"/>
      <c r="NJB26" s="248"/>
      <c r="NJC26" s="248"/>
      <c r="NJD26" s="248"/>
      <c r="NJE26" s="248"/>
      <c r="NJF26" s="248"/>
      <c r="NJG26" s="248"/>
      <c r="NJH26" s="248"/>
      <c r="NJI26" s="248"/>
      <c r="NJJ26" s="248"/>
      <c r="NJK26" s="248"/>
      <c r="NJL26" s="248"/>
      <c r="NJM26" s="248"/>
      <c r="NJN26" s="248"/>
      <c r="NJO26" s="248"/>
      <c r="NJP26" s="248"/>
      <c r="NJQ26" s="248"/>
      <c r="NJR26" s="248"/>
      <c r="NJS26" s="248"/>
      <c r="NJT26" s="248"/>
      <c r="NJU26" s="248"/>
      <c r="NJV26" s="248"/>
      <c r="NJW26" s="248"/>
      <c r="NJX26" s="248"/>
      <c r="NJY26" s="248"/>
      <c r="NJZ26" s="248"/>
      <c r="NKA26" s="248"/>
      <c r="NKB26" s="248"/>
      <c r="NKC26" s="248"/>
      <c r="NKD26" s="248"/>
      <c r="NKE26" s="248"/>
      <c r="NKF26" s="248"/>
      <c r="NKG26" s="248"/>
      <c r="NKH26" s="248"/>
      <c r="NKI26" s="248"/>
      <c r="NKJ26" s="248"/>
      <c r="NKK26" s="248"/>
      <c r="NKL26" s="248"/>
      <c r="NKM26" s="248"/>
      <c r="NKN26" s="248"/>
      <c r="NKO26" s="248"/>
      <c r="NKP26" s="248"/>
      <c r="NKQ26" s="248"/>
      <c r="NKR26" s="248"/>
      <c r="NKS26" s="248"/>
      <c r="NKT26" s="248"/>
      <c r="NKU26" s="248"/>
      <c r="NKV26" s="248"/>
      <c r="NKW26" s="248"/>
      <c r="NKX26" s="248"/>
      <c r="NKY26" s="248"/>
      <c r="NKZ26" s="248"/>
      <c r="NLA26" s="248"/>
      <c r="NLB26" s="248"/>
      <c r="NLC26" s="248"/>
      <c r="NLD26" s="248"/>
      <c r="NLE26" s="248"/>
      <c r="NLF26" s="248"/>
      <c r="NLG26" s="248"/>
      <c r="NLH26" s="248"/>
      <c r="NLI26" s="248"/>
      <c r="NLJ26" s="248"/>
      <c r="NLK26" s="248"/>
      <c r="NLL26" s="248"/>
      <c r="NLM26" s="248"/>
      <c r="NLN26" s="248"/>
      <c r="NLO26" s="248"/>
      <c r="NLP26" s="248"/>
      <c r="NLQ26" s="248"/>
      <c r="NLR26" s="248"/>
      <c r="NLS26" s="248"/>
      <c r="NLT26" s="248"/>
      <c r="NLU26" s="248"/>
      <c r="NLV26" s="248"/>
      <c r="NLW26" s="248"/>
      <c r="NLX26" s="248"/>
      <c r="NLY26" s="248"/>
      <c r="NLZ26" s="248"/>
      <c r="NMA26" s="248"/>
      <c r="NMB26" s="248"/>
      <c r="NMC26" s="248"/>
      <c r="NMD26" s="248"/>
      <c r="NME26" s="248"/>
      <c r="NMF26" s="248"/>
      <c r="NMG26" s="248"/>
      <c r="NMH26" s="248"/>
      <c r="NMI26" s="248"/>
      <c r="NMJ26" s="248"/>
      <c r="NMK26" s="248"/>
      <c r="NML26" s="248"/>
      <c r="NMM26" s="248"/>
      <c r="NMN26" s="248"/>
      <c r="NMO26" s="248"/>
      <c r="NMP26" s="248"/>
      <c r="NMQ26" s="248"/>
      <c r="NMR26" s="248"/>
      <c r="NMS26" s="248"/>
      <c r="NMT26" s="248"/>
      <c r="NMU26" s="248"/>
      <c r="NMV26" s="248"/>
      <c r="NMW26" s="248"/>
      <c r="NMX26" s="248"/>
      <c r="NMY26" s="248"/>
      <c r="NMZ26" s="248"/>
      <c r="NNA26" s="248"/>
      <c r="NNB26" s="248"/>
      <c r="NNC26" s="248"/>
      <c r="NND26" s="248"/>
      <c r="NNE26" s="248"/>
      <c r="NNF26" s="248"/>
      <c r="NNG26" s="248"/>
      <c r="NNH26" s="248"/>
      <c r="NNI26" s="248"/>
      <c r="NNJ26" s="248"/>
      <c r="NNK26" s="248"/>
      <c r="NNL26" s="248"/>
      <c r="NNM26" s="248"/>
      <c r="NNN26" s="248"/>
      <c r="NNO26" s="248"/>
      <c r="NNP26" s="248"/>
      <c r="NNQ26" s="248"/>
      <c r="NNR26" s="248"/>
      <c r="NNS26" s="248"/>
      <c r="NNT26" s="248"/>
      <c r="NNU26" s="248"/>
      <c r="NNV26" s="248"/>
      <c r="NNW26" s="248"/>
      <c r="NNX26" s="248"/>
      <c r="NNY26" s="248"/>
      <c r="NNZ26" s="248"/>
      <c r="NOA26" s="248"/>
      <c r="NOB26" s="248"/>
      <c r="NOC26" s="248"/>
      <c r="NOD26" s="248"/>
      <c r="NOE26" s="248"/>
      <c r="NOF26" s="248"/>
      <c r="NOG26" s="248"/>
      <c r="NOH26" s="248"/>
      <c r="NOI26" s="248"/>
      <c r="NOJ26" s="248"/>
      <c r="NOK26" s="248"/>
      <c r="NOL26" s="248"/>
      <c r="NOM26" s="248"/>
      <c r="NON26" s="248"/>
      <c r="NOO26" s="248"/>
      <c r="NOP26" s="248"/>
      <c r="NOQ26" s="248"/>
      <c r="NOR26" s="248"/>
      <c r="NOS26" s="248"/>
      <c r="NOT26" s="248"/>
      <c r="NOU26" s="248"/>
      <c r="NOV26" s="248"/>
      <c r="NOW26" s="248"/>
      <c r="NOX26" s="248"/>
      <c r="NOY26" s="248"/>
      <c r="NOZ26" s="248"/>
      <c r="NPA26" s="248"/>
      <c r="NPB26" s="248"/>
      <c r="NPC26" s="248"/>
      <c r="NPD26" s="248"/>
      <c r="NPE26" s="248"/>
      <c r="NPF26" s="248"/>
      <c r="NPG26" s="248"/>
      <c r="NPH26" s="248"/>
      <c r="NPI26" s="248"/>
      <c r="NPJ26" s="248"/>
      <c r="NPK26" s="248"/>
      <c r="NPL26" s="248"/>
      <c r="NPM26" s="248"/>
      <c r="NPN26" s="248"/>
      <c r="NPO26" s="248"/>
      <c r="NPP26" s="248"/>
      <c r="NPQ26" s="248"/>
      <c r="NPR26" s="248"/>
      <c r="NPS26" s="248"/>
      <c r="NPT26" s="248"/>
      <c r="NPU26" s="248"/>
      <c r="NPV26" s="248"/>
      <c r="NPW26" s="248"/>
      <c r="NPX26" s="248"/>
      <c r="NPY26" s="248"/>
      <c r="NPZ26" s="248"/>
      <c r="NQA26" s="248"/>
      <c r="NQB26" s="248"/>
      <c r="NQC26" s="248"/>
      <c r="NQD26" s="248"/>
      <c r="NQE26" s="248"/>
      <c r="NQF26" s="248"/>
      <c r="NQG26" s="248"/>
      <c r="NQH26" s="248"/>
      <c r="NQI26" s="248"/>
      <c r="NQJ26" s="248"/>
      <c r="NQK26" s="248"/>
      <c r="NQL26" s="248"/>
      <c r="NQM26" s="248"/>
      <c r="NQN26" s="248"/>
      <c r="NQO26" s="248"/>
      <c r="NQP26" s="248"/>
      <c r="NQQ26" s="248"/>
      <c r="NQR26" s="248"/>
      <c r="NQS26" s="248"/>
      <c r="NQT26" s="248"/>
      <c r="NQU26" s="248"/>
      <c r="NQV26" s="248"/>
      <c r="NQW26" s="248"/>
      <c r="NQX26" s="248"/>
      <c r="NQY26" s="248"/>
      <c r="NQZ26" s="248"/>
      <c r="NRA26" s="248"/>
      <c r="NRB26" s="248"/>
      <c r="NRC26" s="248"/>
      <c r="NRD26" s="248"/>
      <c r="NRE26" s="248"/>
      <c r="NRF26" s="248"/>
      <c r="NRG26" s="248"/>
      <c r="NRH26" s="248"/>
      <c r="NRI26" s="248"/>
      <c r="NRJ26" s="248"/>
      <c r="NRK26" s="248"/>
      <c r="NRL26" s="248"/>
      <c r="NRM26" s="248"/>
      <c r="NRN26" s="248"/>
      <c r="NRO26" s="248"/>
      <c r="NRP26" s="248"/>
      <c r="NRQ26" s="248"/>
      <c r="NRR26" s="248"/>
      <c r="NRS26" s="248"/>
      <c r="NRT26" s="248"/>
      <c r="NRU26" s="248"/>
      <c r="NRV26" s="248"/>
      <c r="NRW26" s="248"/>
      <c r="NRX26" s="248"/>
      <c r="NRY26" s="248"/>
      <c r="NRZ26" s="248"/>
      <c r="NSA26" s="248"/>
      <c r="NSB26" s="248"/>
      <c r="NSC26" s="248"/>
      <c r="NSD26" s="248"/>
      <c r="NSE26" s="248"/>
      <c r="NSF26" s="248"/>
      <c r="NSG26" s="248"/>
      <c r="NSH26" s="248"/>
      <c r="NSI26" s="248"/>
      <c r="NSJ26" s="248"/>
      <c r="NSK26" s="248"/>
      <c r="NSL26" s="248"/>
      <c r="NSM26" s="248"/>
      <c r="NSN26" s="248"/>
      <c r="NSO26" s="248"/>
      <c r="NSP26" s="248"/>
      <c r="NSQ26" s="248"/>
      <c r="NSR26" s="248"/>
      <c r="NSS26" s="248"/>
      <c r="NST26" s="248"/>
      <c r="NSU26" s="248"/>
      <c r="NSV26" s="248"/>
      <c r="NSW26" s="248"/>
      <c r="NSX26" s="248"/>
      <c r="NSY26" s="248"/>
      <c r="NSZ26" s="248"/>
      <c r="NTA26" s="248"/>
      <c r="NTB26" s="248"/>
      <c r="NTC26" s="248"/>
      <c r="NTD26" s="248"/>
      <c r="NTE26" s="248"/>
      <c r="NTF26" s="248"/>
      <c r="NTG26" s="248"/>
      <c r="NTH26" s="248"/>
      <c r="NTI26" s="248"/>
      <c r="NTJ26" s="248"/>
      <c r="NTK26" s="248"/>
      <c r="NTL26" s="248"/>
      <c r="NTM26" s="248"/>
      <c r="NTN26" s="248"/>
      <c r="NTO26" s="248"/>
      <c r="NTP26" s="248"/>
      <c r="NTQ26" s="248"/>
      <c r="NTR26" s="248"/>
      <c r="NTS26" s="248"/>
      <c r="NTT26" s="248"/>
      <c r="NTU26" s="248"/>
      <c r="NTV26" s="248"/>
      <c r="NTW26" s="248"/>
      <c r="NTX26" s="248"/>
      <c r="NTY26" s="248"/>
      <c r="NTZ26" s="248"/>
      <c r="NUA26" s="248"/>
      <c r="NUB26" s="248"/>
      <c r="NUC26" s="248"/>
      <c r="NUD26" s="248"/>
      <c r="NUE26" s="248"/>
      <c r="NUF26" s="248"/>
      <c r="NUG26" s="248"/>
      <c r="NUH26" s="248"/>
      <c r="NUI26" s="248"/>
      <c r="NUJ26" s="248"/>
      <c r="NUK26" s="248"/>
      <c r="NUL26" s="248"/>
      <c r="NUM26" s="248"/>
      <c r="NUN26" s="248"/>
      <c r="NUO26" s="248"/>
      <c r="NUP26" s="248"/>
      <c r="NUQ26" s="248"/>
      <c r="NUR26" s="248"/>
      <c r="NUS26" s="248"/>
      <c r="NUT26" s="248"/>
      <c r="NUU26" s="248"/>
      <c r="NUV26" s="248"/>
      <c r="NUW26" s="248"/>
      <c r="NUX26" s="248"/>
      <c r="NUY26" s="248"/>
      <c r="NUZ26" s="248"/>
      <c r="NVA26" s="248"/>
      <c r="NVB26" s="248"/>
      <c r="NVC26" s="248"/>
      <c r="NVD26" s="248"/>
      <c r="NVE26" s="248"/>
      <c r="NVF26" s="248"/>
      <c r="NVG26" s="248"/>
      <c r="NVH26" s="248"/>
      <c r="NVI26" s="248"/>
      <c r="NVJ26" s="248"/>
      <c r="NVK26" s="248"/>
      <c r="NVL26" s="248"/>
      <c r="NVM26" s="248"/>
      <c r="NVN26" s="248"/>
      <c r="NVO26" s="248"/>
      <c r="NVP26" s="248"/>
      <c r="NVQ26" s="248"/>
      <c r="NVR26" s="248"/>
      <c r="NVS26" s="248"/>
      <c r="NVT26" s="248"/>
      <c r="NVU26" s="248"/>
      <c r="NVV26" s="248"/>
      <c r="NVW26" s="248"/>
      <c r="NVX26" s="248"/>
      <c r="NVY26" s="248"/>
      <c r="NVZ26" s="248"/>
      <c r="NWA26" s="248"/>
      <c r="NWB26" s="248"/>
      <c r="NWC26" s="248"/>
      <c r="NWD26" s="248"/>
      <c r="NWE26" s="248"/>
      <c r="NWF26" s="248"/>
      <c r="NWG26" s="248"/>
      <c r="NWH26" s="248"/>
      <c r="NWI26" s="248"/>
      <c r="NWJ26" s="248"/>
      <c r="NWK26" s="248"/>
      <c r="NWL26" s="248"/>
      <c r="NWM26" s="248"/>
      <c r="NWN26" s="248"/>
      <c r="NWO26" s="248"/>
      <c r="NWP26" s="248"/>
      <c r="NWQ26" s="248"/>
      <c r="NWR26" s="248"/>
      <c r="NWS26" s="248"/>
      <c r="NWT26" s="248"/>
      <c r="NWU26" s="248"/>
      <c r="NWV26" s="248"/>
      <c r="NWW26" s="248"/>
      <c r="NWX26" s="248"/>
      <c r="NWY26" s="248"/>
      <c r="NWZ26" s="248"/>
      <c r="NXA26" s="248"/>
      <c r="NXB26" s="248"/>
      <c r="NXC26" s="248"/>
      <c r="NXD26" s="248"/>
      <c r="NXE26" s="248"/>
      <c r="NXF26" s="248"/>
      <c r="NXG26" s="248"/>
      <c r="NXH26" s="248"/>
      <c r="NXI26" s="248"/>
      <c r="NXJ26" s="248"/>
      <c r="NXK26" s="248"/>
      <c r="NXL26" s="248"/>
      <c r="NXM26" s="248"/>
      <c r="NXN26" s="248"/>
      <c r="NXO26" s="248"/>
      <c r="NXP26" s="248"/>
      <c r="NXQ26" s="248"/>
      <c r="NXR26" s="248"/>
      <c r="NXS26" s="248"/>
      <c r="NXT26" s="248"/>
      <c r="NXU26" s="248"/>
      <c r="NXV26" s="248"/>
      <c r="NXW26" s="248"/>
      <c r="NXX26" s="248"/>
      <c r="NXY26" s="248"/>
      <c r="NXZ26" s="248"/>
      <c r="NYA26" s="248"/>
      <c r="NYB26" s="248"/>
      <c r="NYC26" s="248"/>
      <c r="NYD26" s="248"/>
      <c r="NYE26" s="248"/>
      <c r="NYF26" s="248"/>
      <c r="NYG26" s="248"/>
      <c r="NYH26" s="248"/>
      <c r="NYI26" s="248"/>
      <c r="NYJ26" s="248"/>
      <c r="NYK26" s="248"/>
      <c r="NYL26" s="248"/>
      <c r="NYM26" s="248"/>
      <c r="NYN26" s="248"/>
      <c r="NYO26" s="248"/>
      <c r="NYP26" s="248"/>
      <c r="NYQ26" s="248"/>
      <c r="NYR26" s="248"/>
      <c r="NYS26" s="248"/>
      <c r="NYT26" s="248"/>
      <c r="NYU26" s="248"/>
      <c r="NYV26" s="248"/>
      <c r="NYW26" s="248"/>
      <c r="NYX26" s="248"/>
      <c r="NYY26" s="248"/>
      <c r="NYZ26" s="248"/>
      <c r="NZA26" s="248"/>
      <c r="NZB26" s="248"/>
      <c r="NZC26" s="248"/>
      <c r="NZD26" s="248"/>
      <c r="NZE26" s="248"/>
      <c r="NZF26" s="248"/>
      <c r="NZG26" s="248"/>
      <c r="NZH26" s="248"/>
      <c r="NZI26" s="248"/>
      <c r="NZJ26" s="248"/>
      <c r="NZK26" s="248"/>
      <c r="NZL26" s="248"/>
      <c r="NZM26" s="248"/>
      <c r="NZN26" s="248"/>
      <c r="NZO26" s="248"/>
      <c r="NZP26" s="248"/>
      <c r="NZQ26" s="248"/>
      <c r="NZR26" s="248"/>
      <c r="NZS26" s="248"/>
      <c r="NZT26" s="248"/>
      <c r="NZU26" s="248"/>
      <c r="NZV26" s="248"/>
      <c r="NZW26" s="248"/>
      <c r="NZX26" s="248"/>
      <c r="NZY26" s="248"/>
      <c r="NZZ26" s="248"/>
      <c r="OAA26" s="248"/>
      <c r="OAB26" s="248"/>
      <c r="OAC26" s="248"/>
      <c r="OAD26" s="248"/>
      <c r="OAE26" s="248"/>
      <c r="OAF26" s="248"/>
      <c r="OAG26" s="248"/>
      <c r="OAH26" s="248"/>
      <c r="OAI26" s="248"/>
      <c r="OAJ26" s="248"/>
      <c r="OAK26" s="248"/>
      <c r="OAL26" s="248"/>
      <c r="OAM26" s="248"/>
      <c r="OAN26" s="248"/>
      <c r="OAO26" s="248"/>
      <c r="OAP26" s="248"/>
      <c r="OAQ26" s="248"/>
      <c r="OAR26" s="248"/>
      <c r="OAS26" s="248"/>
      <c r="OAT26" s="248"/>
      <c r="OAU26" s="248"/>
      <c r="OAV26" s="248"/>
      <c r="OAW26" s="248"/>
      <c r="OAX26" s="248"/>
      <c r="OAY26" s="248"/>
      <c r="OAZ26" s="248"/>
      <c r="OBA26" s="248"/>
      <c r="OBB26" s="248"/>
      <c r="OBC26" s="248"/>
      <c r="OBD26" s="248"/>
      <c r="OBE26" s="248"/>
      <c r="OBF26" s="248"/>
      <c r="OBG26" s="248"/>
      <c r="OBH26" s="248"/>
      <c r="OBI26" s="248"/>
      <c r="OBJ26" s="248"/>
      <c r="OBK26" s="248"/>
      <c r="OBL26" s="248"/>
      <c r="OBM26" s="248"/>
      <c r="OBN26" s="248"/>
      <c r="OBO26" s="248"/>
      <c r="OBP26" s="248"/>
      <c r="OBQ26" s="248"/>
      <c r="OBR26" s="248"/>
      <c r="OBS26" s="248"/>
      <c r="OBT26" s="248"/>
      <c r="OBU26" s="248"/>
      <c r="OBV26" s="248"/>
      <c r="OBW26" s="248"/>
      <c r="OBX26" s="248"/>
      <c r="OBY26" s="248"/>
      <c r="OBZ26" s="248"/>
      <c r="OCA26" s="248"/>
      <c r="OCB26" s="248"/>
      <c r="OCC26" s="248"/>
      <c r="OCD26" s="248"/>
      <c r="OCE26" s="248"/>
      <c r="OCF26" s="248"/>
      <c r="OCG26" s="248"/>
      <c r="OCH26" s="248"/>
      <c r="OCI26" s="248"/>
      <c r="OCJ26" s="248"/>
      <c r="OCK26" s="248"/>
      <c r="OCL26" s="248"/>
      <c r="OCM26" s="248"/>
      <c r="OCN26" s="248"/>
      <c r="OCO26" s="248"/>
      <c r="OCP26" s="248"/>
      <c r="OCQ26" s="248"/>
      <c r="OCR26" s="248"/>
      <c r="OCS26" s="248"/>
      <c r="OCT26" s="248"/>
      <c r="OCU26" s="248"/>
      <c r="OCV26" s="248"/>
      <c r="OCW26" s="248"/>
      <c r="OCX26" s="248"/>
      <c r="OCY26" s="248"/>
      <c r="OCZ26" s="248"/>
      <c r="ODA26" s="248"/>
      <c r="ODB26" s="248"/>
      <c r="ODC26" s="248"/>
      <c r="ODD26" s="248"/>
      <c r="ODE26" s="248"/>
      <c r="ODF26" s="248"/>
      <c r="ODG26" s="248"/>
      <c r="ODH26" s="248"/>
      <c r="ODI26" s="248"/>
      <c r="ODJ26" s="248"/>
      <c r="ODK26" s="248"/>
      <c r="ODL26" s="248"/>
      <c r="ODM26" s="248"/>
      <c r="ODN26" s="248"/>
      <c r="ODO26" s="248"/>
      <c r="ODP26" s="248"/>
      <c r="ODQ26" s="248"/>
      <c r="ODR26" s="248"/>
      <c r="ODS26" s="248"/>
      <c r="ODT26" s="248"/>
      <c r="ODU26" s="248"/>
      <c r="ODV26" s="248"/>
      <c r="ODW26" s="248"/>
      <c r="ODX26" s="248"/>
      <c r="ODY26" s="248"/>
      <c r="ODZ26" s="248"/>
      <c r="OEA26" s="248"/>
      <c r="OEB26" s="248"/>
      <c r="OEC26" s="248"/>
      <c r="OED26" s="248"/>
      <c r="OEE26" s="248"/>
      <c r="OEF26" s="248"/>
      <c r="OEG26" s="248"/>
      <c r="OEH26" s="248"/>
      <c r="OEI26" s="248"/>
      <c r="OEJ26" s="248"/>
      <c r="OEK26" s="248"/>
      <c r="OEL26" s="248"/>
      <c r="OEM26" s="248"/>
      <c r="OEN26" s="248"/>
      <c r="OEO26" s="248"/>
      <c r="OEP26" s="248"/>
      <c r="OEQ26" s="248"/>
      <c r="OER26" s="248"/>
      <c r="OES26" s="248"/>
      <c r="OET26" s="248"/>
      <c r="OEU26" s="248"/>
      <c r="OEV26" s="248"/>
      <c r="OEW26" s="248"/>
      <c r="OEX26" s="248"/>
      <c r="OEY26" s="248"/>
      <c r="OEZ26" s="248"/>
      <c r="OFA26" s="248"/>
      <c r="OFB26" s="248"/>
      <c r="OFC26" s="248"/>
      <c r="OFD26" s="248"/>
      <c r="OFE26" s="248"/>
      <c r="OFF26" s="248"/>
      <c r="OFG26" s="248"/>
      <c r="OFH26" s="248"/>
      <c r="OFI26" s="248"/>
      <c r="OFJ26" s="248"/>
      <c r="OFK26" s="248"/>
      <c r="OFL26" s="248"/>
      <c r="OFM26" s="248"/>
      <c r="OFN26" s="248"/>
      <c r="OFO26" s="248"/>
      <c r="OFP26" s="248"/>
      <c r="OFQ26" s="248"/>
      <c r="OFR26" s="248"/>
      <c r="OFS26" s="248"/>
      <c r="OFT26" s="248"/>
      <c r="OFU26" s="248"/>
      <c r="OFV26" s="248"/>
      <c r="OFW26" s="248"/>
      <c r="OFX26" s="248"/>
      <c r="OFY26" s="248"/>
      <c r="OFZ26" s="248"/>
      <c r="OGA26" s="248"/>
      <c r="OGB26" s="248"/>
      <c r="OGC26" s="248"/>
      <c r="OGD26" s="248"/>
      <c r="OGE26" s="248"/>
      <c r="OGF26" s="248"/>
      <c r="OGG26" s="248"/>
      <c r="OGH26" s="248"/>
      <c r="OGI26" s="248"/>
      <c r="OGJ26" s="248"/>
      <c r="OGK26" s="248"/>
      <c r="OGL26" s="248"/>
      <c r="OGM26" s="248"/>
      <c r="OGN26" s="248"/>
      <c r="OGO26" s="248"/>
      <c r="OGP26" s="248"/>
      <c r="OGQ26" s="248"/>
      <c r="OGR26" s="248"/>
      <c r="OGS26" s="248"/>
      <c r="OGT26" s="248"/>
      <c r="OGU26" s="248"/>
      <c r="OGV26" s="248"/>
      <c r="OGW26" s="248"/>
      <c r="OGX26" s="248"/>
      <c r="OGY26" s="248"/>
      <c r="OGZ26" s="248"/>
      <c r="OHA26" s="248"/>
      <c r="OHB26" s="248"/>
      <c r="OHC26" s="248"/>
      <c r="OHD26" s="248"/>
      <c r="OHE26" s="248"/>
      <c r="OHF26" s="248"/>
      <c r="OHG26" s="248"/>
      <c r="OHH26" s="248"/>
      <c r="OHI26" s="248"/>
      <c r="OHJ26" s="248"/>
      <c r="OHK26" s="248"/>
      <c r="OHL26" s="248"/>
      <c r="OHM26" s="248"/>
      <c r="OHN26" s="248"/>
      <c r="OHO26" s="248"/>
      <c r="OHP26" s="248"/>
      <c r="OHQ26" s="248"/>
      <c r="OHR26" s="248"/>
      <c r="OHS26" s="248"/>
      <c r="OHT26" s="248"/>
      <c r="OHU26" s="248"/>
      <c r="OHV26" s="248"/>
      <c r="OHW26" s="248"/>
      <c r="OHX26" s="248"/>
      <c r="OHY26" s="248"/>
      <c r="OHZ26" s="248"/>
      <c r="OIA26" s="248"/>
      <c r="OIB26" s="248"/>
      <c r="OIC26" s="248"/>
      <c r="OID26" s="248"/>
      <c r="OIE26" s="248"/>
      <c r="OIF26" s="248"/>
      <c r="OIG26" s="248"/>
      <c r="OIH26" s="248"/>
      <c r="OII26" s="248"/>
      <c r="OIJ26" s="248"/>
      <c r="OIK26" s="248"/>
      <c r="OIL26" s="248"/>
      <c r="OIM26" s="248"/>
      <c r="OIN26" s="248"/>
      <c r="OIO26" s="248"/>
      <c r="OIP26" s="248"/>
      <c r="OIQ26" s="248"/>
      <c r="OIR26" s="248"/>
      <c r="OIS26" s="248"/>
      <c r="OIT26" s="248"/>
      <c r="OIU26" s="248"/>
      <c r="OIV26" s="248"/>
      <c r="OIW26" s="248"/>
      <c r="OIX26" s="248"/>
      <c r="OIY26" s="248"/>
      <c r="OIZ26" s="248"/>
      <c r="OJA26" s="248"/>
      <c r="OJB26" s="248"/>
      <c r="OJC26" s="248"/>
      <c r="OJD26" s="248"/>
      <c r="OJE26" s="248"/>
      <c r="OJF26" s="248"/>
      <c r="OJG26" s="248"/>
      <c r="OJH26" s="248"/>
      <c r="OJI26" s="248"/>
      <c r="OJJ26" s="248"/>
      <c r="OJK26" s="248"/>
      <c r="OJL26" s="248"/>
      <c r="OJM26" s="248"/>
      <c r="OJN26" s="248"/>
      <c r="OJO26" s="248"/>
      <c r="OJP26" s="248"/>
      <c r="OJQ26" s="248"/>
      <c r="OJR26" s="248"/>
      <c r="OJS26" s="248"/>
      <c r="OJT26" s="248"/>
      <c r="OJU26" s="248"/>
      <c r="OJV26" s="248"/>
      <c r="OJW26" s="248"/>
      <c r="OJX26" s="248"/>
      <c r="OJY26" s="248"/>
      <c r="OJZ26" s="248"/>
      <c r="OKA26" s="248"/>
      <c r="OKB26" s="248"/>
      <c r="OKC26" s="248"/>
      <c r="OKD26" s="248"/>
      <c r="OKE26" s="248"/>
      <c r="OKF26" s="248"/>
      <c r="OKG26" s="248"/>
      <c r="OKH26" s="248"/>
      <c r="OKI26" s="248"/>
      <c r="OKJ26" s="248"/>
      <c r="OKK26" s="248"/>
      <c r="OKL26" s="248"/>
      <c r="OKM26" s="248"/>
      <c r="OKN26" s="248"/>
      <c r="OKO26" s="248"/>
      <c r="OKP26" s="248"/>
      <c r="OKQ26" s="248"/>
      <c r="OKR26" s="248"/>
      <c r="OKS26" s="248"/>
      <c r="OKT26" s="248"/>
      <c r="OKU26" s="248"/>
      <c r="OKV26" s="248"/>
      <c r="OKW26" s="248"/>
      <c r="OKX26" s="248"/>
      <c r="OKY26" s="248"/>
      <c r="OKZ26" s="248"/>
      <c r="OLA26" s="248"/>
      <c r="OLB26" s="248"/>
      <c r="OLC26" s="248"/>
      <c r="OLD26" s="248"/>
      <c r="OLE26" s="248"/>
      <c r="OLF26" s="248"/>
      <c r="OLG26" s="248"/>
      <c r="OLH26" s="248"/>
      <c r="OLI26" s="248"/>
      <c r="OLJ26" s="248"/>
      <c r="OLK26" s="248"/>
      <c r="OLL26" s="248"/>
      <c r="OLM26" s="248"/>
      <c r="OLN26" s="248"/>
      <c r="OLO26" s="248"/>
      <c r="OLP26" s="248"/>
      <c r="OLQ26" s="248"/>
      <c r="OLR26" s="248"/>
      <c r="OLS26" s="248"/>
      <c r="OLT26" s="248"/>
      <c r="OLU26" s="248"/>
      <c r="OLV26" s="248"/>
      <c r="OLW26" s="248"/>
      <c r="OLX26" s="248"/>
      <c r="OLY26" s="248"/>
      <c r="OLZ26" s="248"/>
      <c r="OMA26" s="248"/>
      <c r="OMB26" s="248"/>
      <c r="OMC26" s="248"/>
      <c r="OMD26" s="248"/>
      <c r="OME26" s="248"/>
      <c r="OMF26" s="248"/>
      <c r="OMG26" s="248"/>
      <c r="OMH26" s="248"/>
      <c r="OMI26" s="248"/>
      <c r="OMJ26" s="248"/>
      <c r="OMK26" s="248"/>
      <c r="OML26" s="248"/>
      <c r="OMM26" s="248"/>
      <c r="OMN26" s="248"/>
      <c r="OMO26" s="248"/>
      <c r="OMP26" s="248"/>
      <c r="OMQ26" s="248"/>
      <c r="OMR26" s="248"/>
      <c r="OMS26" s="248"/>
      <c r="OMT26" s="248"/>
      <c r="OMU26" s="248"/>
      <c r="OMV26" s="248"/>
      <c r="OMW26" s="248"/>
      <c r="OMX26" s="248"/>
      <c r="OMY26" s="248"/>
      <c r="OMZ26" s="248"/>
      <c r="ONA26" s="248"/>
      <c r="ONB26" s="248"/>
      <c r="ONC26" s="248"/>
      <c r="OND26" s="248"/>
      <c r="ONE26" s="248"/>
      <c r="ONF26" s="248"/>
      <c r="ONG26" s="248"/>
      <c r="ONH26" s="248"/>
      <c r="ONI26" s="248"/>
      <c r="ONJ26" s="248"/>
      <c r="ONK26" s="248"/>
      <c r="ONL26" s="248"/>
      <c r="ONM26" s="248"/>
      <c r="ONN26" s="248"/>
      <c r="ONO26" s="248"/>
      <c r="ONP26" s="248"/>
      <c r="ONQ26" s="248"/>
      <c r="ONR26" s="248"/>
      <c r="ONS26" s="248"/>
      <c r="ONT26" s="248"/>
      <c r="ONU26" s="248"/>
      <c r="ONV26" s="248"/>
      <c r="ONW26" s="248"/>
      <c r="ONX26" s="248"/>
      <c r="ONY26" s="248"/>
      <c r="ONZ26" s="248"/>
      <c r="OOA26" s="248"/>
      <c r="OOB26" s="248"/>
      <c r="OOC26" s="248"/>
      <c r="OOD26" s="248"/>
      <c r="OOE26" s="248"/>
      <c r="OOF26" s="248"/>
      <c r="OOG26" s="248"/>
      <c r="OOH26" s="248"/>
      <c r="OOI26" s="248"/>
      <c r="OOJ26" s="248"/>
      <c r="OOK26" s="248"/>
      <c r="OOL26" s="248"/>
      <c r="OOM26" s="248"/>
      <c r="OON26" s="248"/>
      <c r="OOO26" s="248"/>
      <c r="OOP26" s="248"/>
      <c r="OOQ26" s="248"/>
      <c r="OOR26" s="248"/>
      <c r="OOS26" s="248"/>
      <c r="OOT26" s="248"/>
      <c r="OOU26" s="248"/>
      <c r="OOV26" s="248"/>
      <c r="OOW26" s="248"/>
      <c r="OOX26" s="248"/>
      <c r="OOY26" s="248"/>
      <c r="OOZ26" s="248"/>
      <c r="OPA26" s="248"/>
      <c r="OPB26" s="248"/>
      <c r="OPC26" s="248"/>
      <c r="OPD26" s="248"/>
      <c r="OPE26" s="248"/>
      <c r="OPF26" s="248"/>
      <c r="OPG26" s="248"/>
      <c r="OPH26" s="248"/>
      <c r="OPI26" s="248"/>
      <c r="OPJ26" s="248"/>
      <c r="OPK26" s="248"/>
      <c r="OPL26" s="248"/>
      <c r="OPM26" s="248"/>
      <c r="OPN26" s="248"/>
      <c r="OPO26" s="248"/>
      <c r="OPP26" s="248"/>
      <c r="OPQ26" s="248"/>
      <c r="OPR26" s="248"/>
      <c r="OPS26" s="248"/>
      <c r="OPT26" s="248"/>
      <c r="OPU26" s="248"/>
      <c r="OPV26" s="248"/>
      <c r="OPW26" s="248"/>
      <c r="OPX26" s="248"/>
      <c r="OPY26" s="248"/>
      <c r="OPZ26" s="248"/>
      <c r="OQA26" s="248"/>
      <c r="OQB26" s="248"/>
      <c r="OQC26" s="248"/>
      <c r="OQD26" s="248"/>
      <c r="OQE26" s="248"/>
      <c r="OQF26" s="248"/>
      <c r="OQG26" s="248"/>
      <c r="OQH26" s="248"/>
      <c r="OQI26" s="248"/>
      <c r="OQJ26" s="248"/>
      <c r="OQK26" s="248"/>
      <c r="OQL26" s="248"/>
      <c r="OQM26" s="248"/>
      <c r="OQN26" s="248"/>
      <c r="OQO26" s="248"/>
      <c r="OQP26" s="248"/>
      <c r="OQQ26" s="248"/>
      <c r="OQR26" s="248"/>
      <c r="OQS26" s="248"/>
      <c r="OQT26" s="248"/>
      <c r="OQU26" s="248"/>
      <c r="OQV26" s="248"/>
      <c r="OQW26" s="248"/>
      <c r="OQX26" s="248"/>
      <c r="OQY26" s="248"/>
      <c r="OQZ26" s="248"/>
      <c r="ORA26" s="248"/>
      <c r="ORB26" s="248"/>
      <c r="ORC26" s="248"/>
      <c r="ORD26" s="248"/>
      <c r="ORE26" s="248"/>
      <c r="ORF26" s="248"/>
      <c r="ORG26" s="248"/>
      <c r="ORH26" s="248"/>
      <c r="ORI26" s="248"/>
      <c r="ORJ26" s="248"/>
      <c r="ORK26" s="248"/>
      <c r="ORL26" s="248"/>
      <c r="ORM26" s="248"/>
      <c r="ORN26" s="248"/>
      <c r="ORO26" s="248"/>
      <c r="ORP26" s="248"/>
      <c r="ORQ26" s="248"/>
      <c r="ORR26" s="248"/>
      <c r="ORS26" s="248"/>
      <c r="ORT26" s="248"/>
      <c r="ORU26" s="248"/>
      <c r="ORV26" s="248"/>
      <c r="ORW26" s="248"/>
      <c r="ORX26" s="248"/>
      <c r="ORY26" s="248"/>
      <c r="ORZ26" s="248"/>
      <c r="OSA26" s="248"/>
      <c r="OSB26" s="248"/>
      <c r="OSC26" s="248"/>
      <c r="OSD26" s="248"/>
      <c r="OSE26" s="248"/>
      <c r="OSF26" s="248"/>
      <c r="OSG26" s="248"/>
      <c r="OSH26" s="248"/>
      <c r="OSI26" s="248"/>
      <c r="OSJ26" s="248"/>
      <c r="OSK26" s="248"/>
      <c r="OSL26" s="248"/>
      <c r="OSM26" s="248"/>
      <c r="OSN26" s="248"/>
      <c r="OSO26" s="248"/>
      <c r="OSP26" s="248"/>
      <c r="OSQ26" s="248"/>
      <c r="OSR26" s="248"/>
      <c r="OSS26" s="248"/>
      <c r="OST26" s="248"/>
      <c r="OSU26" s="248"/>
      <c r="OSV26" s="248"/>
      <c r="OSW26" s="248"/>
      <c r="OSX26" s="248"/>
      <c r="OSY26" s="248"/>
      <c r="OSZ26" s="248"/>
      <c r="OTA26" s="248"/>
      <c r="OTB26" s="248"/>
      <c r="OTC26" s="248"/>
      <c r="OTD26" s="248"/>
      <c r="OTE26" s="248"/>
      <c r="OTF26" s="248"/>
      <c r="OTG26" s="248"/>
      <c r="OTH26" s="248"/>
      <c r="OTI26" s="248"/>
      <c r="OTJ26" s="248"/>
      <c r="OTK26" s="248"/>
      <c r="OTL26" s="248"/>
      <c r="OTM26" s="248"/>
      <c r="OTN26" s="248"/>
      <c r="OTO26" s="248"/>
      <c r="OTP26" s="248"/>
      <c r="OTQ26" s="248"/>
      <c r="OTR26" s="248"/>
      <c r="OTS26" s="248"/>
      <c r="OTT26" s="248"/>
      <c r="OTU26" s="248"/>
      <c r="OTV26" s="248"/>
      <c r="OTW26" s="248"/>
      <c r="OTX26" s="248"/>
      <c r="OTY26" s="248"/>
      <c r="OTZ26" s="248"/>
      <c r="OUA26" s="248"/>
      <c r="OUB26" s="248"/>
      <c r="OUC26" s="248"/>
      <c r="OUD26" s="248"/>
      <c r="OUE26" s="248"/>
      <c r="OUF26" s="248"/>
      <c r="OUG26" s="248"/>
      <c r="OUH26" s="248"/>
      <c r="OUI26" s="248"/>
      <c r="OUJ26" s="248"/>
      <c r="OUK26" s="248"/>
      <c r="OUL26" s="248"/>
      <c r="OUM26" s="248"/>
      <c r="OUN26" s="248"/>
      <c r="OUO26" s="248"/>
      <c r="OUP26" s="248"/>
      <c r="OUQ26" s="248"/>
      <c r="OUR26" s="248"/>
      <c r="OUS26" s="248"/>
      <c r="OUT26" s="248"/>
      <c r="OUU26" s="248"/>
      <c r="OUV26" s="248"/>
      <c r="OUW26" s="248"/>
      <c r="OUX26" s="248"/>
      <c r="OUY26" s="248"/>
      <c r="OUZ26" s="248"/>
      <c r="OVA26" s="248"/>
      <c r="OVB26" s="248"/>
      <c r="OVC26" s="248"/>
      <c r="OVD26" s="248"/>
      <c r="OVE26" s="248"/>
      <c r="OVF26" s="248"/>
      <c r="OVG26" s="248"/>
      <c r="OVH26" s="248"/>
      <c r="OVI26" s="248"/>
      <c r="OVJ26" s="248"/>
      <c r="OVK26" s="248"/>
      <c r="OVL26" s="248"/>
      <c r="OVM26" s="248"/>
      <c r="OVN26" s="248"/>
      <c r="OVO26" s="248"/>
      <c r="OVP26" s="248"/>
      <c r="OVQ26" s="248"/>
      <c r="OVR26" s="248"/>
      <c r="OVS26" s="248"/>
      <c r="OVT26" s="248"/>
      <c r="OVU26" s="248"/>
      <c r="OVV26" s="248"/>
      <c r="OVW26" s="248"/>
      <c r="OVX26" s="248"/>
      <c r="OVY26" s="248"/>
      <c r="OVZ26" s="248"/>
      <c r="OWA26" s="248"/>
      <c r="OWB26" s="248"/>
      <c r="OWC26" s="248"/>
      <c r="OWD26" s="248"/>
      <c r="OWE26" s="248"/>
      <c r="OWF26" s="248"/>
      <c r="OWG26" s="248"/>
      <c r="OWH26" s="248"/>
      <c r="OWI26" s="248"/>
      <c r="OWJ26" s="248"/>
      <c r="OWK26" s="248"/>
      <c r="OWL26" s="248"/>
      <c r="OWM26" s="248"/>
      <c r="OWN26" s="248"/>
      <c r="OWO26" s="248"/>
      <c r="OWP26" s="248"/>
      <c r="OWQ26" s="248"/>
      <c r="OWR26" s="248"/>
      <c r="OWS26" s="248"/>
      <c r="OWT26" s="248"/>
      <c r="OWU26" s="248"/>
      <c r="OWV26" s="248"/>
      <c r="OWW26" s="248"/>
      <c r="OWX26" s="248"/>
      <c r="OWY26" s="248"/>
      <c r="OWZ26" s="248"/>
      <c r="OXA26" s="248"/>
      <c r="OXB26" s="248"/>
      <c r="OXC26" s="248"/>
      <c r="OXD26" s="248"/>
      <c r="OXE26" s="248"/>
      <c r="OXF26" s="248"/>
      <c r="OXG26" s="248"/>
      <c r="OXH26" s="248"/>
      <c r="OXI26" s="248"/>
      <c r="OXJ26" s="248"/>
      <c r="OXK26" s="248"/>
      <c r="OXL26" s="248"/>
      <c r="OXM26" s="248"/>
      <c r="OXN26" s="248"/>
      <c r="OXO26" s="248"/>
      <c r="OXP26" s="248"/>
      <c r="OXQ26" s="248"/>
      <c r="OXR26" s="248"/>
      <c r="OXS26" s="248"/>
      <c r="OXT26" s="248"/>
      <c r="OXU26" s="248"/>
      <c r="OXV26" s="248"/>
      <c r="OXW26" s="248"/>
      <c r="OXX26" s="248"/>
      <c r="OXY26" s="248"/>
      <c r="OXZ26" s="248"/>
      <c r="OYA26" s="248"/>
      <c r="OYB26" s="248"/>
      <c r="OYC26" s="248"/>
      <c r="OYD26" s="248"/>
      <c r="OYE26" s="248"/>
      <c r="OYF26" s="248"/>
      <c r="OYG26" s="248"/>
      <c r="OYH26" s="248"/>
      <c r="OYI26" s="248"/>
      <c r="OYJ26" s="248"/>
      <c r="OYK26" s="248"/>
      <c r="OYL26" s="248"/>
      <c r="OYM26" s="248"/>
      <c r="OYN26" s="248"/>
      <c r="OYO26" s="248"/>
      <c r="OYP26" s="248"/>
      <c r="OYQ26" s="248"/>
      <c r="OYR26" s="248"/>
      <c r="OYS26" s="248"/>
      <c r="OYT26" s="248"/>
      <c r="OYU26" s="248"/>
      <c r="OYV26" s="248"/>
      <c r="OYW26" s="248"/>
      <c r="OYX26" s="248"/>
      <c r="OYY26" s="248"/>
      <c r="OYZ26" s="248"/>
      <c r="OZA26" s="248"/>
      <c r="OZB26" s="248"/>
      <c r="OZC26" s="248"/>
      <c r="OZD26" s="248"/>
      <c r="OZE26" s="248"/>
      <c r="OZF26" s="248"/>
      <c r="OZG26" s="248"/>
      <c r="OZH26" s="248"/>
      <c r="OZI26" s="248"/>
      <c r="OZJ26" s="248"/>
      <c r="OZK26" s="248"/>
      <c r="OZL26" s="248"/>
      <c r="OZM26" s="248"/>
      <c r="OZN26" s="248"/>
      <c r="OZO26" s="248"/>
      <c r="OZP26" s="248"/>
      <c r="OZQ26" s="248"/>
      <c r="OZR26" s="248"/>
      <c r="OZS26" s="248"/>
      <c r="OZT26" s="248"/>
      <c r="OZU26" s="248"/>
      <c r="OZV26" s="248"/>
      <c r="OZW26" s="248"/>
      <c r="OZX26" s="248"/>
      <c r="OZY26" s="248"/>
      <c r="OZZ26" s="248"/>
      <c r="PAA26" s="248"/>
      <c r="PAB26" s="248"/>
      <c r="PAC26" s="248"/>
      <c r="PAD26" s="248"/>
      <c r="PAE26" s="248"/>
      <c r="PAF26" s="248"/>
      <c r="PAG26" s="248"/>
      <c r="PAH26" s="248"/>
      <c r="PAI26" s="248"/>
      <c r="PAJ26" s="248"/>
      <c r="PAK26" s="248"/>
      <c r="PAL26" s="248"/>
      <c r="PAM26" s="248"/>
      <c r="PAN26" s="248"/>
      <c r="PAO26" s="248"/>
      <c r="PAP26" s="248"/>
      <c r="PAQ26" s="248"/>
      <c r="PAR26" s="248"/>
      <c r="PAS26" s="248"/>
      <c r="PAT26" s="248"/>
      <c r="PAU26" s="248"/>
      <c r="PAV26" s="248"/>
      <c r="PAW26" s="248"/>
      <c r="PAX26" s="248"/>
      <c r="PAY26" s="248"/>
      <c r="PAZ26" s="248"/>
      <c r="PBA26" s="248"/>
      <c r="PBB26" s="248"/>
      <c r="PBC26" s="248"/>
      <c r="PBD26" s="248"/>
      <c r="PBE26" s="248"/>
      <c r="PBF26" s="248"/>
      <c r="PBG26" s="248"/>
      <c r="PBH26" s="248"/>
      <c r="PBI26" s="248"/>
      <c r="PBJ26" s="248"/>
      <c r="PBK26" s="248"/>
      <c r="PBL26" s="248"/>
      <c r="PBM26" s="248"/>
      <c r="PBN26" s="248"/>
      <c r="PBO26" s="248"/>
      <c r="PBP26" s="248"/>
      <c r="PBQ26" s="248"/>
      <c r="PBR26" s="248"/>
      <c r="PBS26" s="248"/>
      <c r="PBT26" s="248"/>
      <c r="PBU26" s="248"/>
      <c r="PBV26" s="248"/>
      <c r="PBW26" s="248"/>
      <c r="PBX26" s="248"/>
      <c r="PBY26" s="248"/>
      <c r="PBZ26" s="248"/>
      <c r="PCA26" s="248"/>
      <c r="PCB26" s="248"/>
      <c r="PCC26" s="248"/>
      <c r="PCD26" s="248"/>
      <c r="PCE26" s="248"/>
      <c r="PCF26" s="248"/>
      <c r="PCG26" s="248"/>
      <c r="PCH26" s="248"/>
      <c r="PCI26" s="248"/>
      <c r="PCJ26" s="248"/>
      <c r="PCK26" s="248"/>
      <c r="PCL26" s="248"/>
      <c r="PCM26" s="248"/>
      <c r="PCN26" s="248"/>
      <c r="PCO26" s="248"/>
      <c r="PCP26" s="248"/>
      <c r="PCQ26" s="248"/>
      <c r="PCR26" s="248"/>
      <c r="PCS26" s="248"/>
      <c r="PCT26" s="248"/>
      <c r="PCU26" s="248"/>
      <c r="PCV26" s="248"/>
      <c r="PCW26" s="248"/>
      <c r="PCX26" s="248"/>
      <c r="PCY26" s="248"/>
      <c r="PCZ26" s="248"/>
      <c r="PDA26" s="248"/>
      <c r="PDB26" s="248"/>
      <c r="PDC26" s="248"/>
      <c r="PDD26" s="248"/>
      <c r="PDE26" s="248"/>
      <c r="PDF26" s="248"/>
      <c r="PDG26" s="248"/>
      <c r="PDH26" s="248"/>
      <c r="PDI26" s="248"/>
      <c r="PDJ26" s="248"/>
      <c r="PDK26" s="248"/>
      <c r="PDL26" s="248"/>
      <c r="PDM26" s="248"/>
      <c r="PDN26" s="248"/>
      <c r="PDO26" s="248"/>
      <c r="PDP26" s="248"/>
      <c r="PDQ26" s="248"/>
      <c r="PDR26" s="248"/>
      <c r="PDS26" s="248"/>
      <c r="PDT26" s="248"/>
      <c r="PDU26" s="248"/>
      <c r="PDV26" s="248"/>
      <c r="PDW26" s="248"/>
      <c r="PDX26" s="248"/>
      <c r="PDY26" s="248"/>
      <c r="PDZ26" s="248"/>
      <c r="PEA26" s="248"/>
      <c r="PEB26" s="248"/>
      <c r="PEC26" s="248"/>
      <c r="PED26" s="248"/>
      <c r="PEE26" s="248"/>
      <c r="PEF26" s="248"/>
      <c r="PEG26" s="248"/>
      <c r="PEH26" s="248"/>
      <c r="PEI26" s="248"/>
      <c r="PEJ26" s="248"/>
      <c r="PEK26" s="248"/>
      <c r="PEL26" s="248"/>
      <c r="PEM26" s="248"/>
      <c r="PEN26" s="248"/>
      <c r="PEO26" s="248"/>
      <c r="PEP26" s="248"/>
      <c r="PEQ26" s="248"/>
      <c r="PER26" s="248"/>
      <c r="PES26" s="248"/>
      <c r="PET26" s="248"/>
      <c r="PEU26" s="248"/>
      <c r="PEV26" s="248"/>
      <c r="PEW26" s="248"/>
      <c r="PEX26" s="248"/>
      <c r="PEY26" s="248"/>
      <c r="PEZ26" s="248"/>
      <c r="PFA26" s="248"/>
      <c r="PFB26" s="248"/>
      <c r="PFC26" s="248"/>
      <c r="PFD26" s="248"/>
      <c r="PFE26" s="248"/>
      <c r="PFF26" s="248"/>
      <c r="PFG26" s="248"/>
      <c r="PFH26" s="248"/>
      <c r="PFI26" s="248"/>
      <c r="PFJ26" s="248"/>
      <c r="PFK26" s="248"/>
      <c r="PFL26" s="248"/>
      <c r="PFM26" s="248"/>
      <c r="PFN26" s="248"/>
      <c r="PFO26" s="248"/>
      <c r="PFP26" s="248"/>
      <c r="PFQ26" s="248"/>
      <c r="PFR26" s="248"/>
      <c r="PFS26" s="248"/>
      <c r="PFT26" s="248"/>
      <c r="PFU26" s="248"/>
      <c r="PFV26" s="248"/>
      <c r="PFW26" s="248"/>
      <c r="PFX26" s="248"/>
      <c r="PFY26" s="248"/>
      <c r="PFZ26" s="248"/>
      <c r="PGA26" s="248"/>
      <c r="PGB26" s="248"/>
      <c r="PGC26" s="248"/>
      <c r="PGD26" s="248"/>
      <c r="PGE26" s="248"/>
      <c r="PGF26" s="248"/>
      <c r="PGG26" s="248"/>
      <c r="PGH26" s="248"/>
      <c r="PGI26" s="248"/>
      <c r="PGJ26" s="248"/>
      <c r="PGK26" s="248"/>
      <c r="PGL26" s="248"/>
      <c r="PGM26" s="248"/>
      <c r="PGN26" s="248"/>
      <c r="PGO26" s="248"/>
      <c r="PGP26" s="248"/>
      <c r="PGQ26" s="248"/>
      <c r="PGR26" s="248"/>
      <c r="PGS26" s="248"/>
      <c r="PGT26" s="248"/>
      <c r="PGU26" s="248"/>
      <c r="PGV26" s="248"/>
      <c r="PGW26" s="248"/>
      <c r="PGX26" s="248"/>
      <c r="PGY26" s="248"/>
      <c r="PGZ26" s="248"/>
      <c r="PHA26" s="248"/>
      <c r="PHB26" s="248"/>
      <c r="PHC26" s="248"/>
      <c r="PHD26" s="248"/>
      <c r="PHE26" s="248"/>
      <c r="PHF26" s="248"/>
      <c r="PHG26" s="248"/>
      <c r="PHH26" s="248"/>
      <c r="PHI26" s="248"/>
      <c r="PHJ26" s="248"/>
      <c r="PHK26" s="248"/>
      <c r="PHL26" s="248"/>
      <c r="PHM26" s="248"/>
      <c r="PHN26" s="248"/>
      <c r="PHO26" s="248"/>
      <c r="PHP26" s="248"/>
      <c r="PHQ26" s="248"/>
      <c r="PHR26" s="248"/>
      <c r="PHS26" s="248"/>
      <c r="PHT26" s="248"/>
      <c r="PHU26" s="248"/>
      <c r="PHV26" s="248"/>
      <c r="PHW26" s="248"/>
      <c r="PHX26" s="248"/>
      <c r="PHY26" s="248"/>
      <c r="PHZ26" s="248"/>
      <c r="PIA26" s="248"/>
      <c r="PIB26" s="248"/>
      <c r="PIC26" s="248"/>
      <c r="PID26" s="248"/>
      <c r="PIE26" s="248"/>
      <c r="PIF26" s="248"/>
      <c r="PIG26" s="248"/>
      <c r="PIH26" s="248"/>
      <c r="PII26" s="248"/>
      <c r="PIJ26" s="248"/>
      <c r="PIK26" s="248"/>
      <c r="PIL26" s="248"/>
      <c r="PIM26" s="248"/>
      <c r="PIN26" s="248"/>
      <c r="PIO26" s="248"/>
      <c r="PIP26" s="248"/>
      <c r="PIQ26" s="248"/>
      <c r="PIR26" s="248"/>
      <c r="PIS26" s="248"/>
      <c r="PIT26" s="248"/>
      <c r="PIU26" s="248"/>
      <c r="PIV26" s="248"/>
      <c r="PIW26" s="248"/>
      <c r="PIX26" s="248"/>
      <c r="PIY26" s="248"/>
      <c r="PIZ26" s="248"/>
      <c r="PJA26" s="248"/>
      <c r="PJB26" s="248"/>
      <c r="PJC26" s="248"/>
      <c r="PJD26" s="248"/>
      <c r="PJE26" s="248"/>
      <c r="PJF26" s="248"/>
      <c r="PJG26" s="248"/>
      <c r="PJH26" s="248"/>
      <c r="PJI26" s="248"/>
      <c r="PJJ26" s="248"/>
      <c r="PJK26" s="248"/>
      <c r="PJL26" s="248"/>
      <c r="PJM26" s="248"/>
      <c r="PJN26" s="248"/>
      <c r="PJO26" s="248"/>
      <c r="PJP26" s="248"/>
      <c r="PJQ26" s="248"/>
      <c r="PJR26" s="248"/>
      <c r="PJS26" s="248"/>
      <c r="PJT26" s="248"/>
      <c r="PJU26" s="248"/>
      <c r="PJV26" s="248"/>
      <c r="PJW26" s="248"/>
      <c r="PJX26" s="248"/>
      <c r="PJY26" s="248"/>
      <c r="PJZ26" s="248"/>
      <c r="PKA26" s="248"/>
      <c r="PKB26" s="248"/>
      <c r="PKC26" s="248"/>
      <c r="PKD26" s="248"/>
      <c r="PKE26" s="248"/>
      <c r="PKF26" s="248"/>
      <c r="PKG26" s="248"/>
      <c r="PKH26" s="248"/>
      <c r="PKI26" s="248"/>
      <c r="PKJ26" s="248"/>
      <c r="PKK26" s="248"/>
      <c r="PKL26" s="248"/>
      <c r="PKM26" s="248"/>
      <c r="PKN26" s="248"/>
      <c r="PKO26" s="248"/>
      <c r="PKP26" s="248"/>
      <c r="PKQ26" s="248"/>
      <c r="PKR26" s="248"/>
      <c r="PKS26" s="248"/>
      <c r="PKT26" s="248"/>
      <c r="PKU26" s="248"/>
      <c r="PKV26" s="248"/>
      <c r="PKW26" s="248"/>
      <c r="PKX26" s="248"/>
      <c r="PKY26" s="248"/>
      <c r="PKZ26" s="248"/>
      <c r="PLA26" s="248"/>
      <c r="PLB26" s="248"/>
      <c r="PLC26" s="248"/>
      <c r="PLD26" s="248"/>
      <c r="PLE26" s="248"/>
      <c r="PLF26" s="248"/>
      <c r="PLG26" s="248"/>
      <c r="PLH26" s="248"/>
      <c r="PLI26" s="248"/>
      <c r="PLJ26" s="248"/>
      <c r="PLK26" s="248"/>
      <c r="PLL26" s="248"/>
      <c r="PLM26" s="248"/>
      <c r="PLN26" s="248"/>
      <c r="PLO26" s="248"/>
      <c r="PLP26" s="248"/>
      <c r="PLQ26" s="248"/>
      <c r="PLR26" s="248"/>
      <c r="PLS26" s="248"/>
      <c r="PLT26" s="248"/>
      <c r="PLU26" s="248"/>
      <c r="PLV26" s="248"/>
      <c r="PLW26" s="248"/>
      <c r="PLX26" s="248"/>
      <c r="PLY26" s="248"/>
      <c r="PLZ26" s="248"/>
      <c r="PMA26" s="248"/>
      <c r="PMB26" s="248"/>
      <c r="PMC26" s="248"/>
      <c r="PMD26" s="248"/>
      <c r="PME26" s="248"/>
      <c r="PMF26" s="248"/>
      <c r="PMG26" s="248"/>
      <c r="PMH26" s="248"/>
      <c r="PMI26" s="248"/>
      <c r="PMJ26" s="248"/>
      <c r="PMK26" s="248"/>
      <c r="PML26" s="248"/>
      <c r="PMM26" s="248"/>
      <c r="PMN26" s="248"/>
      <c r="PMO26" s="248"/>
      <c r="PMP26" s="248"/>
      <c r="PMQ26" s="248"/>
      <c r="PMR26" s="248"/>
      <c r="PMS26" s="248"/>
      <c r="PMT26" s="248"/>
      <c r="PMU26" s="248"/>
      <c r="PMV26" s="248"/>
      <c r="PMW26" s="248"/>
      <c r="PMX26" s="248"/>
      <c r="PMY26" s="248"/>
      <c r="PMZ26" s="248"/>
      <c r="PNA26" s="248"/>
      <c r="PNB26" s="248"/>
      <c r="PNC26" s="248"/>
      <c r="PND26" s="248"/>
      <c r="PNE26" s="248"/>
      <c r="PNF26" s="248"/>
      <c r="PNG26" s="248"/>
      <c r="PNH26" s="248"/>
      <c r="PNI26" s="248"/>
      <c r="PNJ26" s="248"/>
      <c r="PNK26" s="248"/>
      <c r="PNL26" s="248"/>
      <c r="PNM26" s="248"/>
      <c r="PNN26" s="248"/>
      <c r="PNO26" s="248"/>
      <c r="PNP26" s="248"/>
      <c r="PNQ26" s="248"/>
      <c r="PNR26" s="248"/>
      <c r="PNS26" s="248"/>
      <c r="PNT26" s="248"/>
      <c r="PNU26" s="248"/>
      <c r="PNV26" s="248"/>
      <c r="PNW26" s="248"/>
      <c r="PNX26" s="248"/>
      <c r="PNY26" s="248"/>
      <c r="PNZ26" s="248"/>
      <c r="POA26" s="248"/>
      <c r="POB26" s="248"/>
      <c r="POC26" s="248"/>
      <c r="POD26" s="248"/>
      <c r="POE26" s="248"/>
      <c r="POF26" s="248"/>
      <c r="POG26" s="248"/>
      <c r="POH26" s="248"/>
      <c r="POI26" s="248"/>
      <c r="POJ26" s="248"/>
      <c r="POK26" s="248"/>
      <c r="POL26" s="248"/>
      <c r="POM26" s="248"/>
      <c r="PON26" s="248"/>
      <c r="POO26" s="248"/>
      <c r="POP26" s="248"/>
      <c r="POQ26" s="248"/>
      <c r="POR26" s="248"/>
      <c r="POS26" s="248"/>
      <c r="POT26" s="248"/>
      <c r="POU26" s="248"/>
      <c r="POV26" s="248"/>
      <c r="POW26" s="248"/>
      <c r="POX26" s="248"/>
      <c r="POY26" s="248"/>
      <c r="POZ26" s="248"/>
      <c r="PPA26" s="248"/>
      <c r="PPB26" s="248"/>
      <c r="PPC26" s="248"/>
      <c r="PPD26" s="248"/>
      <c r="PPE26" s="248"/>
      <c r="PPF26" s="248"/>
      <c r="PPG26" s="248"/>
      <c r="PPH26" s="248"/>
      <c r="PPI26" s="248"/>
      <c r="PPJ26" s="248"/>
      <c r="PPK26" s="248"/>
      <c r="PPL26" s="248"/>
      <c r="PPM26" s="248"/>
      <c r="PPN26" s="248"/>
      <c r="PPO26" s="248"/>
      <c r="PPP26" s="248"/>
      <c r="PPQ26" s="248"/>
      <c r="PPR26" s="248"/>
      <c r="PPS26" s="248"/>
      <c r="PPT26" s="248"/>
      <c r="PPU26" s="248"/>
      <c r="PPV26" s="248"/>
      <c r="PPW26" s="248"/>
      <c r="PPX26" s="248"/>
      <c r="PPY26" s="248"/>
      <c r="PPZ26" s="248"/>
      <c r="PQA26" s="248"/>
      <c r="PQB26" s="248"/>
      <c r="PQC26" s="248"/>
      <c r="PQD26" s="248"/>
      <c r="PQE26" s="248"/>
      <c r="PQF26" s="248"/>
      <c r="PQG26" s="248"/>
      <c r="PQH26" s="248"/>
      <c r="PQI26" s="248"/>
      <c r="PQJ26" s="248"/>
      <c r="PQK26" s="248"/>
      <c r="PQL26" s="248"/>
      <c r="PQM26" s="248"/>
      <c r="PQN26" s="248"/>
      <c r="PQO26" s="248"/>
      <c r="PQP26" s="248"/>
      <c r="PQQ26" s="248"/>
      <c r="PQR26" s="248"/>
      <c r="PQS26" s="248"/>
      <c r="PQT26" s="248"/>
      <c r="PQU26" s="248"/>
      <c r="PQV26" s="248"/>
      <c r="PQW26" s="248"/>
      <c r="PQX26" s="248"/>
      <c r="PQY26" s="248"/>
      <c r="PQZ26" s="248"/>
      <c r="PRA26" s="248"/>
      <c r="PRB26" s="248"/>
      <c r="PRC26" s="248"/>
      <c r="PRD26" s="248"/>
      <c r="PRE26" s="248"/>
      <c r="PRF26" s="248"/>
      <c r="PRG26" s="248"/>
      <c r="PRH26" s="248"/>
      <c r="PRI26" s="248"/>
      <c r="PRJ26" s="248"/>
      <c r="PRK26" s="248"/>
      <c r="PRL26" s="248"/>
      <c r="PRM26" s="248"/>
      <c r="PRN26" s="248"/>
      <c r="PRO26" s="248"/>
      <c r="PRP26" s="248"/>
      <c r="PRQ26" s="248"/>
      <c r="PRR26" s="248"/>
      <c r="PRS26" s="248"/>
      <c r="PRT26" s="248"/>
      <c r="PRU26" s="248"/>
      <c r="PRV26" s="248"/>
      <c r="PRW26" s="248"/>
      <c r="PRX26" s="248"/>
      <c r="PRY26" s="248"/>
      <c r="PRZ26" s="248"/>
      <c r="PSA26" s="248"/>
      <c r="PSB26" s="248"/>
      <c r="PSC26" s="248"/>
      <c r="PSD26" s="248"/>
      <c r="PSE26" s="248"/>
      <c r="PSF26" s="248"/>
      <c r="PSG26" s="248"/>
      <c r="PSH26" s="248"/>
      <c r="PSI26" s="248"/>
      <c r="PSJ26" s="248"/>
      <c r="PSK26" s="248"/>
      <c r="PSL26" s="248"/>
      <c r="PSM26" s="248"/>
      <c r="PSN26" s="248"/>
      <c r="PSO26" s="248"/>
      <c r="PSP26" s="248"/>
      <c r="PSQ26" s="248"/>
      <c r="PSR26" s="248"/>
      <c r="PSS26" s="248"/>
      <c r="PST26" s="248"/>
      <c r="PSU26" s="248"/>
      <c r="PSV26" s="248"/>
      <c r="PSW26" s="248"/>
      <c r="PSX26" s="248"/>
      <c r="PSY26" s="248"/>
      <c r="PSZ26" s="248"/>
      <c r="PTA26" s="248"/>
      <c r="PTB26" s="248"/>
      <c r="PTC26" s="248"/>
      <c r="PTD26" s="248"/>
      <c r="PTE26" s="248"/>
      <c r="PTF26" s="248"/>
      <c r="PTG26" s="248"/>
      <c r="PTH26" s="248"/>
      <c r="PTI26" s="248"/>
      <c r="PTJ26" s="248"/>
      <c r="PTK26" s="248"/>
      <c r="PTL26" s="248"/>
      <c r="PTM26" s="248"/>
      <c r="PTN26" s="248"/>
      <c r="PTO26" s="248"/>
      <c r="PTP26" s="248"/>
      <c r="PTQ26" s="248"/>
      <c r="PTR26" s="248"/>
      <c r="PTS26" s="248"/>
      <c r="PTT26" s="248"/>
      <c r="PTU26" s="248"/>
      <c r="PTV26" s="248"/>
      <c r="PTW26" s="248"/>
      <c r="PTX26" s="248"/>
      <c r="PTY26" s="248"/>
      <c r="PTZ26" s="248"/>
      <c r="PUA26" s="248"/>
      <c r="PUB26" s="248"/>
      <c r="PUC26" s="248"/>
      <c r="PUD26" s="248"/>
      <c r="PUE26" s="248"/>
      <c r="PUF26" s="248"/>
      <c r="PUG26" s="248"/>
      <c r="PUH26" s="248"/>
      <c r="PUI26" s="248"/>
      <c r="PUJ26" s="248"/>
      <c r="PUK26" s="248"/>
      <c r="PUL26" s="248"/>
      <c r="PUM26" s="248"/>
      <c r="PUN26" s="248"/>
      <c r="PUO26" s="248"/>
      <c r="PUP26" s="248"/>
      <c r="PUQ26" s="248"/>
      <c r="PUR26" s="248"/>
      <c r="PUS26" s="248"/>
      <c r="PUT26" s="248"/>
      <c r="PUU26" s="248"/>
      <c r="PUV26" s="248"/>
      <c r="PUW26" s="248"/>
      <c r="PUX26" s="248"/>
      <c r="PUY26" s="248"/>
      <c r="PUZ26" s="248"/>
      <c r="PVA26" s="248"/>
      <c r="PVB26" s="248"/>
      <c r="PVC26" s="248"/>
      <c r="PVD26" s="248"/>
      <c r="PVE26" s="248"/>
      <c r="PVF26" s="248"/>
      <c r="PVG26" s="248"/>
      <c r="PVH26" s="248"/>
      <c r="PVI26" s="248"/>
      <c r="PVJ26" s="248"/>
      <c r="PVK26" s="248"/>
      <c r="PVL26" s="248"/>
      <c r="PVM26" s="248"/>
      <c r="PVN26" s="248"/>
      <c r="PVO26" s="248"/>
      <c r="PVP26" s="248"/>
      <c r="PVQ26" s="248"/>
      <c r="PVR26" s="248"/>
      <c r="PVS26" s="248"/>
      <c r="PVT26" s="248"/>
      <c r="PVU26" s="248"/>
      <c r="PVV26" s="248"/>
      <c r="PVW26" s="248"/>
      <c r="PVX26" s="248"/>
      <c r="PVY26" s="248"/>
      <c r="PVZ26" s="248"/>
      <c r="PWA26" s="248"/>
      <c r="PWB26" s="248"/>
      <c r="PWC26" s="248"/>
      <c r="PWD26" s="248"/>
      <c r="PWE26" s="248"/>
      <c r="PWF26" s="248"/>
      <c r="PWG26" s="248"/>
      <c r="PWH26" s="248"/>
      <c r="PWI26" s="248"/>
      <c r="PWJ26" s="248"/>
      <c r="PWK26" s="248"/>
      <c r="PWL26" s="248"/>
      <c r="PWM26" s="248"/>
      <c r="PWN26" s="248"/>
      <c r="PWO26" s="248"/>
      <c r="PWP26" s="248"/>
      <c r="PWQ26" s="248"/>
      <c r="PWR26" s="248"/>
      <c r="PWS26" s="248"/>
      <c r="PWT26" s="248"/>
      <c r="PWU26" s="248"/>
      <c r="PWV26" s="248"/>
      <c r="PWW26" s="248"/>
      <c r="PWX26" s="248"/>
      <c r="PWY26" s="248"/>
      <c r="PWZ26" s="248"/>
      <c r="PXA26" s="248"/>
      <c r="PXB26" s="248"/>
      <c r="PXC26" s="248"/>
      <c r="PXD26" s="248"/>
      <c r="PXE26" s="248"/>
      <c r="PXF26" s="248"/>
      <c r="PXG26" s="248"/>
      <c r="PXH26" s="248"/>
      <c r="PXI26" s="248"/>
      <c r="PXJ26" s="248"/>
      <c r="PXK26" s="248"/>
      <c r="PXL26" s="248"/>
      <c r="PXM26" s="248"/>
      <c r="PXN26" s="248"/>
      <c r="PXO26" s="248"/>
      <c r="PXP26" s="248"/>
      <c r="PXQ26" s="248"/>
      <c r="PXR26" s="248"/>
      <c r="PXS26" s="248"/>
      <c r="PXT26" s="248"/>
      <c r="PXU26" s="248"/>
      <c r="PXV26" s="248"/>
      <c r="PXW26" s="248"/>
      <c r="PXX26" s="248"/>
      <c r="PXY26" s="248"/>
      <c r="PXZ26" s="248"/>
      <c r="PYA26" s="248"/>
      <c r="PYB26" s="248"/>
      <c r="PYC26" s="248"/>
      <c r="PYD26" s="248"/>
      <c r="PYE26" s="248"/>
      <c r="PYF26" s="248"/>
      <c r="PYG26" s="248"/>
      <c r="PYH26" s="248"/>
      <c r="PYI26" s="248"/>
      <c r="PYJ26" s="248"/>
      <c r="PYK26" s="248"/>
      <c r="PYL26" s="248"/>
      <c r="PYM26" s="248"/>
      <c r="PYN26" s="248"/>
      <c r="PYO26" s="248"/>
      <c r="PYP26" s="248"/>
      <c r="PYQ26" s="248"/>
      <c r="PYR26" s="248"/>
      <c r="PYS26" s="248"/>
      <c r="PYT26" s="248"/>
      <c r="PYU26" s="248"/>
      <c r="PYV26" s="248"/>
      <c r="PYW26" s="248"/>
      <c r="PYX26" s="248"/>
      <c r="PYY26" s="248"/>
      <c r="PYZ26" s="248"/>
      <c r="PZA26" s="248"/>
      <c r="PZB26" s="248"/>
      <c r="PZC26" s="248"/>
      <c r="PZD26" s="248"/>
      <c r="PZE26" s="248"/>
      <c r="PZF26" s="248"/>
      <c r="PZG26" s="248"/>
      <c r="PZH26" s="248"/>
      <c r="PZI26" s="248"/>
      <c r="PZJ26" s="248"/>
      <c r="PZK26" s="248"/>
      <c r="PZL26" s="248"/>
      <c r="PZM26" s="248"/>
      <c r="PZN26" s="248"/>
      <c r="PZO26" s="248"/>
      <c r="PZP26" s="248"/>
      <c r="PZQ26" s="248"/>
      <c r="PZR26" s="248"/>
      <c r="PZS26" s="248"/>
      <c r="PZT26" s="248"/>
      <c r="PZU26" s="248"/>
      <c r="PZV26" s="248"/>
      <c r="PZW26" s="248"/>
      <c r="PZX26" s="248"/>
      <c r="PZY26" s="248"/>
      <c r="PZZ26" s="248"/>
      <c r="QAA26" s="248"/>
      <c r="QAB26" s="248"/>
      <c r="QAC26" s="248"/>
      <c r="QAD26" s="248"/>
      <c r="QAE26" s="248"/>
      <c r="QAF26" s="248"/>
      <c r="QAG26" s="248"/>
      <c r="QAH26" s="248"/>
      <c r="QAI26" s="248"/>
      <c r="QAJ26" s="248"/>
      <c r="QAK26" s="248"/>
      <c r="QAL26" s="248"/>
      <c r="QAM26" s="248"/>
      <c r="QAN26" s="248"/>
      <c r="QAO26" s="248"/>
      <c r="QAP26" s="248"/>
      <c r="QAQ26" s="248"/>
      <c r="QAR26" s="248"/>
      <c r="QAS26" s="248"/>
      <c r="QAT26" s="248"/>
      <c r="QAU26" s="248"/>
      <c r="QAV26" s="248"/>
      <c r="QAW26" s="248"/>
      <c r="QAX26" s="248"/>
      <c r="QAY26" s="248"/>
      <c r="QAZ26" s="248"/>
      <c r="QBA26" s="248"/>
      <c r="QBB26" s="248"/>
      <c r="QBC26" s="248"/>
      <c r="QBD26" s="248"/>
      <c r="QBE26" s="248"/>
      <c r="QBF26" s="248"/>
      <c r="QBG26" s="248"/>
      <c r="QBH26" s="248"/>
      <c r="QBI26" s="248"/>
      <c r="QBJ26" s="248"/>
      <c r="QBK26" s="248"/>
      <c r="QBL26" s="248"/>
      <c r="QBM26" s="248"/>
      <c r="QBN26" s="248"/>
      <c r="QBO26" s="248"/>
      <c r="QBP26" s="248"/>
      <c r="QBQ26" s="248"/>
      <c r="QBR26" s="248"/>
      <c r="QBS26" s="248"/>
      <c r="QBT26" s="248"/>
      <c r="QBU26" s="248"/>
      <c r="QBV26" s="248"/>
      <c r="QBW26" s="248"/>
      <c r="QBX26" s="248"/>
      <c r="QBY26" s="248"/>
      <c r="QBZ26" s="248"/>
      <c r="QCA26" s="248"/>
      <c r="QCB26" s="248"/>
      <c r="QCC26" s="248"/>
      <c r="QCD26" s="248"/>
      <c r="QCE26" s="248"/>
      <c r="QCF26" s="248"/>
      <c r="QCG26" s="248"/>
      <c r="QCH26" s="248"/>
      <c r="QCI26" s="248"/>
      <c r="QCJ26" s="248"/>
      <c r="QCK26" s="248"/>
      <c r="QCL26" s="248"/>
      <c r="QCM26" s="248"/>
      <c r="QCN26" s="248"/>
      <c r="QCO26" s="248"/>
      <c r="QCP26" s="248"/>
      <c r="QCQ26" s="248"/>
      <c r="QCR26" s="248"/>
      <c r="QCS26" s="248"/>
      <c r="QCT26" s="248"/>
      <c r="QCU26" s="248"/>
      <c r="QCV26" s="248"/>
      <c r="QCW26" s="248"/>
      <c r="QCX26" s="248"/>
      <c r="QCY26" s="248"/>
      <c r="QCZ26" s="248"/>
      <c r="QDA26" s="248"/>
      <c r="QDB26" s="248"/>
      <c r="QDC26" s="248"/>
      <c r="QDD26" s="248"/>
      <c r="QDE26" s="248"/>
      <c r="QDF26" s="248"/>
      <c r="QDG26" s="248"/>
      <c r="QDH26" s="248"/>
      <c r="QDI26" s="248"/>
      <c r="QDJ26" s="248"/>
      <c r="QDK26" s="248"/>
      <c r="QDL26" s="248"/>
      <c r="QDM26" s="248"/>
      <c r="QDN26" s="248"/>
      <c r="QDO26" s="248"/>
      <c r="QDP26" s="248"/>
      <c r="QDQ26" s="248"/>
      <c r="QDR26" s="248"/>
      <c r="QDS26" s="248"/>
      <c r="QDT26" s="248"/>
      <c r="QDU26" s="248"/>
      <c r="QDV26" s="248"/>
      <c r="QDW26" s="248"/>
      <c r="QDX26" s="248"/>
      <c r="QDY26" s="248"/>
      <c r="QDZ26" s="248"/>
      <c r="QEA26" s="248"/>
      <c r="QEB26" s="248"/>
      <c r="QEC26" s="248"/>
      <c r="QED26" s="248"/>
      <c r="QEE26" s="248"/>
      <c r="QEF26" s="248"/>
      <c r="QEG26" s="248"/>
      <c r="QEH26" s="248"/>
      <c r="QEI26" s="248"/>
      <c r="QEJ26" s="248"/>
      <c r="QEK26" s="248"/>
      <c r="QEL26" s="248"/>
      <c r="QEM26" s="248"/>
      <c r="QEN26" s="248"/>
      <c r="QEO26" s="248"/>
      <c r="QEP26" s="248"/>
      <c r="QEQ26" s="248"/>
      <c r="QER26" s="248"/>
      <c r="QES26" s="248"/>
      <c r="QET26" s="248"/>
      <c r="QEU26" s="248"/>
      <c r="QEV26" s="248"/>
      <c r="QEW26" s="248"/>
      <c r="QEX26" s="248"/>
      <c r="QEY26" s="248"/>
      <c r="QEZ26" s="248"/>
      <c r="QFA26" s="248"/>
      <c r="QFB26" s="248"/>
      <c r="QFC26" s="248"/>
      <c r="QFD26" s="248"/>
      <c r="QFE26" s="248"/>
      <c r="QFF26" s="248"/>
      <c r="QFG26" s="248"/>
      <c r="QFH26" s="248"/>
      <c r="QFI26" s="248"/>
      <c r="QFJ26" s="248"/>
      <c r="QFK26" s="248"/>
      <c r="QFL26" s="248"/>
      <c r="QFM26" s="248"/>
      <c r="QFN26" s="248"/>
      <c r="QFO26" s="248"/>
      <c r="QFP26" s="248"/>
      <c r="QFQ26" s="248"/>
      <c r="QFR26" s="248"/>
      <c r="QFS26" s="248"/>
      <c r="QFT26" s="248"/>
      <c r="QFU26" s="248"/>
      <c r="QFV26" s="248"/>
      <c r="QFW26" s="248"/>
      <c r="QFX26" s="248"/>
      <c r="QFY26" s="248"/>
      <c r="QFZ26" s="248"/>
      <c r="QGA26" s="248"/>
      <c r="QGB26" s="248"/>
      <c r="QGC26" s="248"/>
      <c r="QGD26" s="248"/>
      <c r="QGE26" s="248"/>
      <c r="QGF26" s="248"/>
      <c r="QGG26" s="248"/>
      <c r="QGH26" s="248"/>
      <c r="QGI26" s="248"/>
      <c r="QGJ26" s="248"/>
      <c r="QGK26" s="248"/>
      <c r="QGL26" s="248"/>
      <c r="QGM26" s="248"/>
      <c r="QGN26" s="248"/>
      <c r="QGO26" s="248"/>
      <c r="QGP26" s="248"/>
      <c r="QGQ26" s="248"/>
      <c r="QGR26" s="248"/>
      <c r="QGS26" s="248"/>
      <c r="QGT26" s="248"/>
      <c r="QGU26" s="248"/>
      <c r="QGV26" s="248"/>
      <c r="QGW26" s="248"/>
      <c r="QGX26" s="248"/>
      <c r="QGY26" s="248"/>
      <c r="QGZ26" s="248"/>
      <c r="QHA26" s="248"/>
      <c r="QHB26" s="248"/>
      <c r="QHC26" s="248"/>
      <c r="QHD26" s="248"/>
      <c r="QHE26" s="248"/>
      <c r="QHF26" s="248"/>
      <c r="QHG26" s="248"/>
      <c r="QHH26" s="248"/>
      <c r="QHI26" s="248"/>
      <c r="QHJ26" s="248"/>
      <c r="QHK26" s="248"/>
      <c r="QHL26" s="248"/>
      <c r="QHM26" s="248"/>
      <c r="QHN26" s="248"/>
      <c r="QHO26" s="248"/>
      <c r="QHP26" s="248"/>
      <c r="QHQ26" s="248"/>
      <c r="QHR26" s="248"/>
      <c r="QHS26" s="248"/>
      <c r="QHT26" s="248"/>
      <c r="QHU26" s="248"/>
      <c r="QHV26" s="248"/>
      <c r="QHW26" s="248"/>
      <c r="QHX26" s="248"/>
      <c r="QHY26" s="248"/>
      <c r="QHZ26" s="248"/>
      <c r="QIA26" s="248"/>
      <c r="QIB26" s="248"/>
      <c r="QIC26" s="248"/>
      <c r="QID26" s="248"/>
      <c r="QIE26" s="248"/>
      <c r="QIF26" s="248"/>
      <c r="QIG26" s="248"/>
      <c r="QIH26" s="248"/>
      <c r="QII26" s="248"/>
      <c r="QIJ26" s="248"/>
      <c r="QIK26" s="248"/>
      <c r="QIL26" s="248"/>
      <c r="QIM26" s="248"/>
      <c r="QIN26" s="248"/>
      <c r="QIO26" s="248"/>
      <c r="QIP26" s="248"/>
      <c r="QIQ26" s="248"/>
      <c r="QIR26" s="248"/>
      <c r="QIS26" s="248"/>
      <c r="QIT26" s="248"/>
      <c r="QIU26" s="248"/>
      <c r="QIV26" s="248"/>
      <c r="QIW26" s="248"/>
      <c r="QIX26" s="248"/>
      <c r="QIY26" s="248"/>
      <c r="QIZ26" s="248"/>
      <c r="QJA26" s="248"/>
      <c r="QJB26" s="248"/>
      <c r="QJC26" s="248"/>
      <c r="QJD26" s="248"/>
      <c r="QJE26" s="248"/>
      <c r="QJF26" s="248"/>
      <c r="QJG26" s="248"/>
      <c r="QJH26" s="248"/>
      <c r="QJI26" s="248"/>
      <c r="QJJ26" s="248"/>
      <c r="QJK26" s="248"/>
      <c r="QJL26" s="248"/>
      <c r="QJM26" s="248"/>
      <c r="QJN26" s="248"/>
      <c r="QJO26" s="248"/>
      <c r="QJP26" s="248"/>
      <c r="QJQ26" s="248"/>
      <c r="QJR26" s="248"/>
      <c r="QJS26" s="248"/>
      <c r="QJT26" s="248"/>
      <c r="QJU26" s="248"/>
      <c r="QJV26" s="248"/>
      <c r="QJW26" s="248"/>
      <c r="QJX26" s="248"/>
      <c r="QJY26" s="248"/>
      <c r="QJZ26" s="248"/>
      <c r="QKA26" s="248"/>
      <c r="QKB26" s="248"/>
      <c r="QKC26" s="248"/>
      <c r="QKD26" s="248"/>
      <c r="QKE26" s="248"/>
      <c r="QKF26" s="248"/>
      <c r="QKG26" s="248"/>
      <c r="QKH26" s="248"/>
      <c r="QKI26" s="248"/>
      <c r="QKJ26" s="248"/>
      <c r="QKK26" s="248"/>
      <c r="QKL26" s="248"/>
      <c r="QKM26" s="248"/>
      <c r="QKN26" s="248"/>
      <c r="QKO26" s="248"/>
      <c r="QKP26" s="248"/>
      <c r="QKQ26" s="248"/>
      <c r="QKR26" s="248"/>
      <c r="QKS26" s="248"/>
      <c r="QKT26" s="248"/>
      <c r="QKU26" s="248"/>
      <c r="QKV26" s="248"/>
      <c r="QKW26" s="248"/>
      <c r="QKX26" s="248"/>
      <c r="QKY26" s="248"/>
      <c r="QKZ26" s="248"/>
      <c r="QLA26" s="248"/>
      <c r="QLB26" s="248"/>
      <c r="QLC26" s="248"/>
      <c r="QLD26" s="248"/>
      <c r="QLE26" s="248"/>
      <c r="QLF26" s="248"/>
      <c r="QLG26" s="248"/>
      <c r="QLH26" s="248"/>
      <c r="QLI26" s="248"/>
      <c r="QLJ26" s="248"/>
      <c r="QLK26" s="248"/>
      <c r="QLL26" s="248"/>
      <c r="QLM26" s="248"/>
      <c r="QLN26" s="248"/>
      <c r="QLO26" s="248"/>
      <c r="QLP26" s="248"/>
      <c r="QLQ26" s="248"/>
      <c r="QLR26" s="248"/>
      <c r="QLS26" s="248"/>
      <c r="QLT26" s="248"/>
      <c r="QLU26" s="248"/>
      <c r="QLV26" s="248"/>
      <c r="QLW26" s="248"/>
      <c r="QLX26" s="248"/>
      <c r="QLY26" s="248"/>
      <c r="QLZ26" s="248"/>
      <c r="QMA26" s="248"/>
      <c r="QMB26" s="248"/>
      <c r="QMC26" s="248"/>
      <c r="QMD26" s="248"/>
      <c r="QME26" s="248"/>
      <c r="QMF26" s="248"/>
      <c r="QMG26" s="248"/>
      <c r="QMH26" s="248"/>
      <c r="QMI26" s="248"/>
      <c r="QMJ26" s="248"/>
      <c r="QMK26" s="248"/>
      <c r="QML26" s="248"/>
      <c r="QMM26" s="248"/>
      <c r="QMN26" s="248"/>
      <c r="QMO26" s="248"/>
      <c r="QMP26" s="248"/>
      <c r="QMQ26" s="248"/>
      <c r="QMR26" s="248"/>
      <c r="QMS26" s="248"/>
      <c r="QMT26" s="248"/>
      <c r="QMU26" s="248"/>
      <c r="QMV26" s="248"/>
      <c r="QMW26" s="248"/>
      <c r="QMX26" s="248"/>
      <c r="QMY26" s="248"/>
      <c r="QMZ26" s="248"/>
      <c r="QNA26" s="248"/>
      <c r="QNB26" s="248"/>
      <c r="QNC26" s="248"/>
      <c r="QND26" s="248"/>
      <c r="QNE26" s="248"/>
      <c r="QNF26" s="248"/>
      <c r="QNG26" s="248"/>
      <c r="QNH26" s="248"/>
      <c r="QNI26" s="248"/>
      <c r="QNJ26" s="248"/>
      <c r="QNK26" s="248"/>
      <c r="QNL26" s="248"/>
      <c r="QNM26" s="248"/>
      <c r="QNN26" s="248"/>
      <c r="QNO26" s="248"/>
      <c r="QNP26" s="248"/>
      <c r="QNQ26" s="248"/>
      <c r="QNR26" s="248"/>
      <c r="QNS26" s="248"/>
      <c r="QNT26" s="248"/>
      <c r="QNU26" s="248"/>
      <c r="QNV26" s="248"/>
      <c r="QNW26" s="248"/>
      <c r="QNX26" s="248"/>
      <c r="QNY26" s="248"/>
      <c r="QNZ26" s="248"/>
      <c r="QOA26" s="248"/>
      <c r="QOB26" s="248"/>
      <c r="QOC26" s="248"/>
      <c r="QOD26" s="248"/>
      <c r="QOE26" s="248"/>
      <c r="QOF26" s="248"/>
      <c r="QOG26" s="248"/>
      <c r="QOH26" s="248"/>
      <c r="QOI26" s="248"/>
      <c r="QOJ26" s="248"/>
      <c r="QOK26" s="248"/>
      <c r="QOL26" s="248"/>
      <c r="QOM26" s="248"/>
      <c r="QON26" s="248"/>
      <c r="QOO26" s="248"/>
      <c r="QOP26" s="248"/>
      <c r="QOQ26" s="248"/>
      <c r="QOR26" s="248"/>
      <c r="QOS26" s="248"/>
      <c r="QOT26" s="248"/>
      <c r="QOU26" s="248"/>
      <c r="QOV26" s="248"/>
      <c r="QOW26" s="248"/>
      <c r="QOX26" s="248"/>
      <c r="QOY26" s="248"/>
      <c r="QOZ26" s="248"/>
      <c r="QPA26" s="248"/>
      <c r="QPB26" s="248"/>
      <c r="QPC26" s="248"/>
      <c r="QPD26" s="248"/>
      <c r="QPE26" s="248"/>
      <c r="QPF26" s="248"/>
      <c r="QPG26" s="248"/>
      <c r="QPH26" s="248"/>
      <c r="QPI26" s="248"/>
      <c r="QPJ26" s="248"/>
      <c r="QPK26" s="248"/>
      <c r="QPL26" s="248"/>
      <c r="QPM26" s="248"/>
      <c r="QPN26" s="248"/>
      <c r="QPO26" s="248"/>
      <c r="QPP26" s="248"/>
      <c r="QPQ26" s="248"/>
      <c r="QPR26" s="248"/>
      <c r="QPS26" s="248"/>
      <c r="QPT26" s="248"/>
      <c r="QPU26" s="248"/>
      <c r="QPV26" s="248"/>
      <c r="QPW26" s="248"/>
      <c r="QPX26" s="248"/>
      <c r="QPY26" s="248"/>
      <c r="QPZ26" s="248"/>
      <c r="QQA26" s="248"/>
      <c r="QQB26" s="248"/>
      <c r="QQC26" s="248"/>
      <c r="QQD26" s="248"/>
      <c r="QQE26" s="248"/>
      <c r="QQF26" s="248"/>
      <c r="QQG26" s="248"/>
      <c r="QQH26" s="248"/>
      <c r="QQI26" s="248"/>
      <c r="QQJ26" s="248"/>
      <c r="QQK26" s="248"/>
      <c r="QQL26" s="248"/>
      <c r="QQM26" s="248"/>
      <c r="QQN26" s="248"/>
      <c r="QQO26" s="248"/>
      <c r="QQP26" s="248"/>
      <c r="QQQ26" s="248"/>
      <c r="QQR26" s="248"/>
      <c r="QQS26" s="248"/>
      <c r="QQT26" s="248"/>
      <c r="QQU26" s="248"/>
      <c r="QQV26" s="248"/>
      <c r="QQW26" s="248"/>
      <c r="QQX26" s="248"/>
      <c r="QQY26" s="248"/>
      <c r="QQZ26" s="248"/>
      <c r="QRA26" s="248"/>
      <c r="QRB26" s="248"/>
      <c r="QRC26" s="248"/>
      <c r="QRD26" s="248"/>
      <c r="QRE26" s="248"/>
      <c r="QRF26" s="248"/>
      <c r="QRG26" s="248"/>
      <c r="QRH26" s="248"/>
      <c r="QRI26" s="248"/>
      <c r="QRJ26" s="248"/>
      <c r="QRK26" s="248"/>
      <c r="QRL26" s="248"/>
      <c r="QRM26" s="248"/>
      <c r="QRN26" s="248"/>
      <c r="QRO26" s="248"/>
      <c r="QRP26" s="248"/>
      <c r="QRQ26" s="248"/>
      <c r="QRR26" s="248"/>
      <c r="QRS26" s="248"/>
      <c r="QRT26" s="248"/>
      <c r="QRU26" s="248"/>
      <c r="QRV26" s="248"/>
      <c r="QRW26" s="248"/>
      <c r="QRX26" s="248"/>
      <c r="QRY26" s="248"/>
      <c r="QRZ26" s="248"/>
      <c r="QSA26" s="248"/>
      <c r="QSB26" s="248"/>
      <c r="QSC26" s="248"/>
      <c r="QSD26" s="248"/>
      <c r="QSE26" s="248"/>
      <c r="QSF26" s="248"/>
      <c r="QSG26" s="248"/>
      <c r="QSH26" s="248"/>
      <c r="QSI26" s="248"/>
      <c r="QSJ26" s="248"/>
      <c r="QSK26" s="248"/>
      <c r="QSL26" s="248"/>
      <c r="QSM26" s="248"/>
      <c r="QSN26" s="248"/>
      <c r="QSO26" s="248"/>
      <c r="QSP26" s="248"/>
      <c r="QSQ26" s="248"/>
      <c r="QSR26" s="248"/>
      <c r="QSS26" s="248"/>
      <c r="QST26" s="248"/>
      <c r="QSU26" s="248"/>
      <c r="QSV26" s="248"/>
      <c r="QSW26" s="248"/>
      <c r="QSX26" s="248"/>
      <c r="QSY26" s="248"/>
      <c r="QSZ26" s="248"/>
      <c r="QTA26" s="248"/>
      <c r="QTB26" s="248"/>
      <c r="QTC26" s="248"/>
      <c r="QTD26" s="248"/>
      <c r="QTE26" s="248"/>
      <c r="QTF26" s="248"/>
      <c r="QTG26" s="248"/>
      <c r="QTH26" s="248"/>
      <c r="QTI26" s="248"/>
      <c r="QTJ26" s="248"/>
      <c r="QTK26" s="248"/>
      <c r="QTL26" s="248"/>
      <c r="QTM26" s="248"/>
      <c r="QTN26" s="248"/>
      <c r="QTO26" s="248"/>
      <c r="QTP26" s="248"/>
      <c r="QTQ26" s="248"/>
      <c r="QTR26" s="248"/>
      <c r="QTS26" s="248"/>
      <c r="QTT26" s="248"/>
      <c r="QTU26" s="248"/>
      <c r="QTV26" s="248"/>
      <c r="QTW26" s="248"/>
      <c r="QTX26" s="248"/>
      <c r="QTY26" s="248"/>
      <c r="QTZ26" s="248"/>
      <c r="QUA26" s="248"/>
      <c r="QUB26" s="248"/>
      <c r="QUC26" s="248"/>
      <c r="QUD26" s="248"/>
      <c r="QUE26" s="248"/>
      <c r="QUF26" s="248"/>
      <c r="QUG26" s="248"/>
      <c r="QUH26" s="248"/>
      <c r="QUI26" s="248"/>
      <c r="QUJ26" s="248"/>
      <c r="QUK26" s="248"/>
      <c r="QUL26" s="248"/>
      <c r="QUM26" s="248"/>
      <c r="QUN26" s="248"/>
      <c r="QUO26" s="248"/>
      <c r="QUP26" s="248"/>
      <c r="QUQ26" s="248"/>
      <c r="QUR26" s="248"/>
      <c r="QUS26" s="248"/>
      <c r="QUT26" s="248"/>
      <c r="QUU26" s="248"/>
      <c r="QUV26" s="248"/>
      <c r="QUW26" s="248"/>
      <c r="QUX26" s="248"/>
      <c r="QUY26" s="248"/>
      <c r="QUZ26" s="248"/>
      <c r="QVA26" s="248"/>
      <c r="QVB26" s="248"/>
      <c r="QVC26" s="248"/>
      <c r="QVD26" s="248"/>
      <c r="QVE26" s="248"/>
      <c r="QVF26" s="248"/>
      <c r="QVG26" s="248"/>
      <c r="QVH26" s="248"/>
      <c r="QVI26" s="248"/>
      <c r="QVJ26" s="248"/>
      <c r="QVK26" s="248"/>
      <c r="QVL26" s="248"/>
      <c r="QVM26" s="248"/>
      <c r="QVN26" s="248"/>
      <c r="QVO26" s="248"/>
      <c r="QVP26" s="248"/>
      <c r="QVQ26" s="248"/>
      <c r="QVR26" s="248"/>
      <c r="QVS26" s="248"/>
      <c r="QVT26" s="248"/>
      <c r="QVU26" s="248"/>
      <c r="QVV26" s="248"/>
      <c r="QVW26" s="248"/>
      <c r="QVX26" s="248"/>
      <c r="QVY26" s="248"/>
      <c r="QVZ26" s="248"/>
      <c r="QWA26" s="248"/>
      <c r="QWB26" s="248"/>
      <c r="QWC26" s="248"/>
      <c r="QWD26" s="248"/>
      <c r="QWE26" s="248"/>
      <c r="QWF26" s="248"/>
      <c r="QWG26" s="248"/>
      <c r="QWH26" s="248"/>
      <c r="QWI26" s="248"/>
      <c r="QWJ26" s="248"/>
      <c r="QWK26" s="248"/>
      <c r="QWL26" s="248"/>
      <c r="QWM26" s="248"/>
      <c r="QWN26" s="248"/>
      <c r="QWO26" s="248"/>
      <c r="QWP26" s="248"/>
      <c r="QWQ26" s="248"/>
      <c r="QWR26" s="248"/>
      <c r="QWS26" s="248"/>
      <c r="QWT26" s="248"/>
      <c r="QWU26" s="248"/>
      <c r="QWV26" s="248"/>
      <c r="QWW26" s="248"/>
      <c r="QWX26" s="248"/>
      <c r="QWY26" s="248"/>
      <c r="QWZ26" s="248"/>
      <c r="QXA26" s="248"/>
      <c r="QXB26" s="248"/>
      <c r="QXC26" s="248"/>
      <c r="QXD26" s="248"/>
      <c r="QXE26" s="248"/>
      <c r="QXF26" s="248"/>
      <c r="QXG26" s="248"/>
      <c r="QXH26" s="248"/>
      <c r="QXI26" s="248"/>
      <c r="QXJ26" s="248"/>
      <c r="QXK26" s="248"/>
      <c r="QXL26" s="248"/>
      <c r="QXM26" s="248"/>
      <c r="QXN26" s="248"/>
      <c r="QXO26" s="248"/>
      <c r="QXP26" s="248"/>
      <c r="QXQ26" s="248"/>
      <c r="QXR26" s="248"/>
      <c r="QXS26" s="248"/>
      <c r="QXT26" s="248"/>
      <c r="QXU26" s="248"/>
      <c r="QXV26" s="248"/>
      <c r="QXW26" s="248"/>
      <c r="QXX26" s="248"/>
      <c r="QXY26" s="248"/>
      <c r="QXZ26" s="248"/>
      <c r="QYA26" s="248"/>
      <c r="QYB26" s="248"/>
      <c r="QYC26" s="248"/>
      <c r="QYD26" s="248"/>
      <c r="QYE26" s="248"/>
      <c r="QYF26" s="248"/>
      <c r="QYG26" s="248"/>
      <c r="QYH26" s="248"/>
      <c r="QYI26" s="248"/>
      <c r="QYJ26" s="248"/>
      <c r="QYK26" s="248"/>
      <c r="QYL26" s="248"/>
      <c r="QYM26" s="248"/>
      <c r="QYN26" s="248"/>
      <c r="QYO26" s="248"/>
      <c r="QYP26" s="248"/>
      <c r="QYQ26" s="248"/>
      <c r="QYR26" s="248"/>
      <c r="QYS26" s="248"/>
      <c r="QYT26" s="248"/>
      <c r="QYU26" s="248"/>
      <c r="QYV26" s="248"/>
      <c r="QYW26" s="248"/>
      <c r="QYX26" s="248"/>
      <c r="QYY26" s="248"/>
      <c r="QYZ26" s="248"/>
      <c r="QZA26" s="248"/>
      <c r="QZB26" s="248"/>
      <c r="QZC26" s="248"/>
      <c r="QZD26" s="248"/>
      <c r="QZE26" s="248"/>
      <c r="QZF26" s="248"/>
      <c r="QZG26" s="248"/>
      <c r="QZH26" s="248"/>
      <c r="QZI26" s="248"/>
      <c r="QZJ26" s="248"/>
      <c r="QZK26" s="248"/>
      <c r="QZL26" s="248"/>
      <c r="QZM26" s="248"/>
      <c r="QZN26" s="248"/>
      <c r="QZO26" s="248"/>
      <c r="QZP26" s="248"/>
      <c r="QZQ26" s="248"/>
      <c r="QZR26" s="248"/>
      <c r="QZS26" s="248"/>
      <c r="QZT26" s="248"/>
      <c r="QZU26" s="248"/>
      <c r="QZV26" s="248"/>
      <c r="QZW26" s="248"/>
      <c r="QZX26" s="248"/>
      <c r="QZY26" s="248"/>
      <c r="QZZ26" s="248"/>
      <c r="RAA26" s="248"/>
      <c r="RAB26" s="248"/>
      <c r="RAC26" s="248"/>
      <c r="RAD26" s="248"/>
      <c r="RAE26" s="248"/>
      <c r="RAF26" s="248"/>
      <c r="RAG26" s="248"/>
      <c r="RAH26" s="248"/>
      <c r="RAI26" s="248"/>
      <c r="RAJ26" s="248"/>
      <c r="RAK26" s="248"/>
      <c r="RAL26" s="248"/>
      <c r="RAM26" s="248"/>
      <c r="RAN26" s="248"/>
      <c r="RAO26" s="248"/>
      <c r="RAP26" s="248"/>
      <c r="RAQ26" s="248"/>
      <c r="RAR26" s="248"/>
      <c r="RAS26" s="248"/>
      <c r="RAT26" s="248"/>
      <c r="RAU26" s="248"/>
      <c r="RAV26" s="248"/>
      <c r="RAW26" s="248"/>
      <c r="RAX26" s="248"/>
      <c r="RAY26" s="248"/>
      <c r="RAZ26" s="248"/>
      <c r="RBA26" s="248"/>
      <c r="RBB26" s="248"/>
      <c r="RBC26" s="248"/>
      <c r="RBD26" s="248"/>
      <c r="RBE26" s="248"/>
      <c r="RBF26" s="248"/>
      <c r="RBG26" s="248"/>
      <c r="RBH26" s="248"/>
      <c r="RBI26" s="248"/>
      <c r="RBJ26" s="248"/>
      <c r="RBK26" s="248"/>
      <c r="RBL26" s="248"/>
      <c r="RBM26" s="248"/>
      <c r="RBN26" s="248"/>
      <c r="RBO26" s="248"/>
      <c r="RBP26" s="248"/>
      <c r="RBQ26" s="248"/>
      <c r="RBR26" s="248"/>
      <c r="RBS26" s="248"/>
      <c r="RBT26" s="248"/>
      <c r="RBU26" s="248"/>
      <c r="RBV26" s="248"/>
      <c r="RBW26" s="248"/>
      <c r="RBX26" s="248"/>
      <c r="RBY26" s="248"/>
      <c r="RBZ26" s="248"/>
      <c r="RCA26" s="248"/>
      <c r="RCB26" s="248"/>
      <c r="RCC26" s="248"/>
      <c r="RCD26" s="248"/>
      <c r="RCE26" s="248"/>
      <c r="RCF26" s="248"/>
      <c r="RCG26" s="248"/>
      <c r="RCH26" s="248"/>
      <c r="RCI26" s="248"/>
      <c r="RCJ26" s="248"/>
      <c r="RCK26" s="248"/>
      <c r="RCL26" s="248"/>
      <c r="RCM26" s="248"/>
      <c r="RCN26" s="248"/>
      <c r="RCO26" s="248"/>
      <c r="RCP26" s="248"/>
      <c r="RCQ26" s="248"/>
      <c r="RCR26" s="248"/>
      <c r="RCS26" s="248"/>
      <c r="RCT26" s="248"/>
      <c r="RCU26" s="248"/>
      <c r="RCV26" s="248"/>
      <c r="RCW26" s="248"/>
      <c r="RCX26" s="248"/>
      <c r="RCY26" s="248"/>
      <c r="RCZ26" s="248"/>
      <c r="RDA26" s="248"/>
      <c r="RDB26" s="248"/>
      <c r="RDC26" s="248"/>
      <c r="RDD26" s="248"/>
      <c r="RDE26" s="248"/>
      <c r="RDF26" s="248"/>
      <c r="RDG26" s="248"/>
      <c r="RDH26" s="248"/>
      <c r="RDI26" s="248"/>
      <c r="RDJ26" s="248"/>
      <c r="RDK26" s="248"/>
      <c r="RDL26" s="248"/>
      <c r="RDM26" s="248"/>
      <c r="RDN26" s="248"/>
      <c r="RDO26" s="248"/>
      <c r="RDP26" s="248"/>
      <c r="RDQ26" s="248"/>
      <c r="RDR26" s="248"/>
      <c r="RDS26" s="248"/>
      <c r="RDT26" s="248"/>
      <c r="RDU26" s="248"/>
      <c r="RDV26" s="248"/>
      <c r="RDW26" s="248"/>
      <c r="RDX26" s="248"/>
      <c r="RDY26" s="248"/>
      <c r="RDZ26" s="248"/>
      <c r="REA26" s="248"/>
      <c r="REB26" s="248"/>
      <c r="REC26" s="248"/>
      <c r="RED26" s="248"/>
      <c r="REE26" s="248"/>
      <c r="REF26" s="248"/>
      <c r="REG26" s="248"/>
      <c r="REH26" s="248"/>
      <c r="REI26" s="248"/>
      <c r="REJ26" s="248"/>
      <c r="REK26" s="248"/>
      <c r="REL26" s="248"/>
      <c r="REM26" s="248"/>
      <c r="REN26" s="248"/>
      <c r="REO26" s="248"/>
      <c r="REP26" s="248"/>
      <c r="REQ26" s="248"/>
      <c r="RER26" s="248"/>
      <c r="RES26" s="248"/>
      <c r="RET26" s="248"/>
      <c r="REU26" s="248"/>
      <c r="REV26" s="248"/>
      <c r="REW26" s="248"/>
      <c r="REX26" s="248"/>
      <c r="REY26" s="248"/>
      <c r="REZ26" s="248"/>
      <c r="RFA26" s="248"/>
      <c r="RFB26" s="248"/>
      <c r="RFC26" s="248"/>
      <c r="RFD26" s="248"/>
      <c r="RFE26" s="248"/>
      <c r="RFF26" s="248"/>
      <c r="RFG26" s="248"/>
      <c r="RFH26" s="248"/>
      <c r="RFI26" s="248"/>
      <c r="RFJ26" s="248"/>
      <c r="RFK26" s="248"/>
      <c r="RFL26" s="248"/>
      <c r="RFM26" s="248"/>
      <c r="RFN26" s="248"/>
      <c r="RFO26" s="248"/>
      <c r="RFP26" s="248"/>
      <c r="RFQ26" s="248"/>
      <c r="RFR26" s="248"/>
      <c r="RFS26" s="248"/>
      <c r="RFT26" s="248"/>
      <c r="RFU26" s="248"/>
      <c r="RFV26" s="248"/>
      <c r="RFW26" s="248"/>
      <c r="RFX26" s="248"/>
      <c r="RFY26" s="248"/>
      <c r="RFZ26" s="248"/>
      <c r="RGA26" s="248"/>
      <c r="RGB26" s="248"/>
      <c r="RGC26" s="248"/>
      <c r="RGD26" s="248"/>
      <c r="RGE26" s="248"/>
      <c r="RGF26" s="248"/>
      <c r="RGG26" s="248"/>
      <c r="RGH26" s="248"/>
      <c r="RGI26" s="248"/>
      <c r="RGJ26" s="248"/>
      <c r="RGK26" s="248"/>
      <c r="RGL26" s="248"/>
      <c r="RGM26" s="248"/>
      <c r="RGN26" s="248"/>
      <c r="RGO26" s="248"/>
      <c r="RGP26" s="248"/>
      <c r="RGQ26" s="248"/>
      <c r="RGR26" s="248"/>
      <c r="RGS26" s="248"/>
      <c r="RGT26" s="248"/>
      <c r="RGU26" s="248"/>
      <c r="RGV26" s="248"/>
      <c r="RGW26" s="248"/>
      <c r="RGX26" s="248"/>
      <c r="RGY26" s="248"/>
      <c r="RGZ26" s="248"/>
      <c r="RHA26" s="248"/>
      <c r="RHB26" s="248"/>
      <c r="RHC26" s="248"/>
      <c r="RHD26" s="248"/>
      <c r="RHE26" s="248"/>
      <c r="RHF26" s="248"/>
      <c r="RHG26" s="248"/>
      <c r="RHH26" s="248"/>
      <c r="RHI26" s="248"/>
      <c r="RHJ26" s="248"/>
      <c r="RHK26" s="248"/>
      <c r="RHL26" s="248"/>
      <c r="RHM26" s="248"/>
      <c r="RHN26" s="248"/>
      <c r="RHO26" s="248"/>
      <c r="RHP26" s="248"/>
      <c r="RHQ26" s="248"/>
      <c r="RHR26" s="248"/>
      <c r="RHS26" s="248"/>
      <c r="RHT26" s="248"/>
      <c r="RHU26" s="248"/>
      <c r="RHV26" s="248"/>
      <c r="RHW26" s="248"/>
      <c r="RHX26" s="248"/>
      <c r="RHY26" s="248"/>
      <c r="RHZ26" s="248"/>
      <c r="RIA26" s="248"/>
      <c r="RIB26" s="248"/>
      <c r="RIC26" s="248"/>
      <c r="RID26" s="248"/>
      <c r="RIE26" s="248"/>
      <c r="RIF26" s="248"/>
      <c r="RIG26" s="248"/>
      <c r="RIH26" s="248"/>
      <c r="RII26" s="248"/>
      <c r="RIJ26" s="248"/>
      <c r="RIK26" s="248"/>
      <c r="RIL26" s="248"/>
      <c r="RIM26" s="248"/>
      <c r="RIN26" s="248"/>
      <c r="RIO26" s="248"/>
      <c r="RIP26" s="248"/>
      <c r="RIQ26" s="248"/>
      <c r="RIR26" s="248"/>
      <c r="RIS26" s="248"/>
      <c r="RIT26" s="248"/>
      <c r="RIU26" s="248"/>
      <c r="RIV26" s="248"/>
      <c r="RIW26" s="248"/>
      <c r="RIX26" s="248"/>
      <c r="RIY26" s="248"/>
      <c r="RIZ26" s="248"/>
      <c r="RJA26" s="248"/>
      <c r="RJB26" s="248"/>
      <c r="RJC26" s="248"/>
      <c r="RJD26" s="248"/>
      <c r="RJE26" s="248"/>
      <c r="RJF26" s="248"/>
      <c r="RJG26" s="248"/>
      <c r="RJH26" s="248"/>
      <c r="RJI26" s="248"/>
      <c r="RJJ26" s="248"/>
      <c r="RJK26" s="248"/>
      <c r="RJL26" s="248"/>
      <c r="RJM26" s="248"/>
      <c r="RJN26" s="248"/>
      <c r="RJO26" s="248"/>
      <c r="RJP26" s="248"/>
      <c r="RJQ26" s="248"/>
      <c r="RJR26" s="248"/>
      <c r="RJS26" s="248"/>
      <c r="RJT26" s="248"/>
      <c r="RJU26" s="248"/>
      <c r="RJV26" s="248"/>
      <c r="RJW26" s="248"/>
      <c r="RJX26" s="248"/>
      <c r="RJY26" s="248"/>
      <c r="RJZ26" s="248"/>
      <c r="RKA26" s="248"/>
      <c r="RKB26" s="248"/>
      <c r="RKC26" s="248"/>
      <c r="RKD26" s="248"/>
      <c r="RKE26" s="248"/>
      <c r="RKF26" s="248"/>
      <c r="RKG26" s="248"/>
      <c r="RKH26" s="248"/>
      <c r="RKI26" s="248"/>
      <c r="RKJ26" s="248"/>
      <c r="RKK26" s="248"/>
      <c r="RKL26" s="248"/>
      <c r="RKM26" s="248"/>
      <c r="RKN26" s="248"/>
      <c r="RKO26" s="248"/>
      <c r="RKP26" s="248"/>
      <c r="RKQ26" s="248"/>
      <c r="RKR26" s="248"/>
      <c r="RKS26" s="248"/>
      <c r="RKT26" s="248"/>
      <c r="RKU26" s="248"/>
      <c r="RKV26" s="248"/>
      <c r="RKW26" s="248"/>
      <c r="RKX26" s="248"/>
      <c r="RKY26" s="248"/>
      <c r="RKZ26" s="248"/>
      <c r="RLA26" s="248"/>
      <c r="RLB26" s="248"/>
      <c r="RLC26" s="248"/>
      <c r="RLD26" s="248"/>
      <c r="RLE26" s="248"/>
      <c r="RLF26" s="248"/>
      <c r="RLG26" s="248"/>
      <c r="RLH26" s="248"/>
      <c r="RLI26" s="248"/>
      <c r="RLJ26" s="248"/>
      <c r="RLK26" s="248"/>
      <c r="RLL26" s="248"/>
      <c r="RLM26" s="248"/>
      <c r="RLN26" s="248"/>
      <c r="RLO26" s="248"/>
      <c r="RLP26" s="248"/>
      <c r="RLQ26" s="248"/>
      <c r="RLR26" s="248"/>
      <c r="RLS26" s="248"/>
      <c r="RLT26" s="248"/>
      <c r="RLU26" s="248"/>
      <c r="RLV26" s="248"/>
      <c r="RLW26" s="248"/>
      <c r="RLX26" s="248"/>
      <c r="RLY26" s="248"/>
      <c r="RLZ26" s="248"/>
      <c r="RMA26" s="248"/>
      <c r="RMB26" s="248"/>
      <c r="RMC26" s="248"/>
      <c r="RMD26" s="248"/>
      <c r="RME26" s="248"/>
      <c r="RMF26" s="248"/>
      <c r="RMG26" s="248"/>
      <c r="RMH26" s="248"/>
      <c r="RMI26" s="248"/>
      <c r="RMJ26" s="248"/>
      <c r="RMK26" s="248"/>
      <c r="RML26" s="248"/>
      <c r="RMM26" s="248"/>
      <c r="RMN26" s="248"/>
      <c r="RMO26" s="248"/>
      <c r="RMP26" s="248"/>
      <c r="RMQ26" s="248"/>
      <c r="RMR26" s="248"/>
      <c r="RMS26" s="248"/>
      <c r="RMT26" s="248"/>
      <c r="RMU26" s="248"/>
      <c r="RMV26" s="248"/>
      <c r="RMW26" s="248"/>
      <c r="RMX26" s="248"/>
      <c r="RMY26" s="248"/>
      <c r="RMZ26" s="248"/>
      <c r="RNA26" s="248"/>
      <c r="RNB26" s="248"/>
      <c r="RNC26" s="248"/>
      <c r="RND26" s="248"/>
      <c r="RNE26" s="248"/>
      <c r="RNF26" s="248"/>
      <c r="RNG26" s="248"/>
      <c r="RNH26" s="248"/>
      <c r="RNI26" s="248"/>
      <c r="RNJ26" s="248"/>
      <c r="RNK26" s="248"/>
      <c r="RNL26" s="248"/>
      <c r="RNM26" s="248"/>
      <c r="RNN26" s="248"/>
      <c r="RNO26" s="248"/>
      <c r="RNP26" s="248"/>
      <c r="RNQ26" s="248"/>
      <c r="RNR26" s="248"/>
      <c r="RNS26" s="248"/>
      <c r="RNT26" s="248"/>
      <c r="RNU26" s="248"/>
      <c r="RNV26" s="248"/>
      <c r="RNW26" s="248"/>
      <c r="RNX26" s="248"/>
      <c r="RNY26" s="248"/>
      <c r="RNZ26" s="248"/>
      <c r="ROA26" s="248"/>
      <c r="ROB26" s="248"/>
      <c r="ROC26" s="248"/>
      <c r="ROD26" s="248"/>
      <c r="ROE26" s="248"/>
      <c r="ROF26" s="248"/>
      <c r="ROG26" s="248"/>
      <c r="ROH26" s="248"/>
      <c r="ROI26" s="248"/>
      <c r="ROJ26" s="248"/>
      <c r="ROK26" s="248"/>
      <c r="ROL26" s="248"/>
      <c r="ROM26" s="248"/>
      <c r="RON26" s="248"/>
      <c r="ROO26" s="248"/>
      <c r="ROP26" s="248"/>
      <c r="ROQ26" s="248"/>
      <c r="ROR26" s="248"/>
      <c r="ROS26" s="248"/>
      <c r="ROT26" s="248"/>
      <c r="ROU26" s="248"/>
      <c r="ROV26" s="248"/>
      <c r="ROW26" s="248"/>
      <c r="ROX26" s="248"/>
      <c r="ROY26" s="248"/>
      <c r="ROZ26" s="248"/>
      <c r="RPA26" s="248"/>
      <c r="RPB26" s="248"/>
      <c r="RPC26" s="248"/>
      <c r="RPD26" s="248"/>
      <c r="RPE26" s="248"/>
      <c r="RPF26" s="248"/>
      <c r="RPG26" s="248"/>
      <c r="RPH26" s="248"/>
      <c r="RPI26" s="248"/>
      <c r="RPJ26" s="248"/>
      <c r="RPK26" s="248"/>
      <c r="RPL26" s="248"/>
      <c r="RPM26" s="248"/>
      <c r="RPN26" s="248"/>
      <c r="RPO26" s="248"/>
      <c r="RPP26" s="248"/>
      <c r="RPQ26" s="248"/>
      <c r="RPR26" s="248"/>
      <c r="RPS26" s="248"/>
      <c r="RPT26" s="248"/>
      <c r="RPU26" s="248"/>
      <c r="RPV26" s="248"/>
      <c r="RPW26" s="248"/>
      <c r="RPX26" s="248"/>
      <c r="RPY26" s="248"/>
      <c r="RPZ26" s="248"/>
      <c r="RQA26" s="248"/>
      <c r="RQB26" s="248"/>
      <c r="RQC26" s="248"/>
      <c r="RQD26" s="248"/>
      <c r="RQE26" s="248"/>
      <c r="RQF26" s="248"/>
      <c r="RQG26" s="248"/>
      <c r="RQH26" s="248"/>
      <c r="RQI26" s="248"/>
      <c r="RQJ26" s="248"/>
      <c r="RQK26" s="248"/>
      <c r="RQL26" s="248"/>
      <c r="RQM26" s="248"/>
      <c r="RQN26" s="248"/>
      <c r="RQO26" s="248"/>
      <c r="RQP26" s="248"/>
      <c r="RQQ26" s="248"/>
      <c r="RQR26" s="248"/>
      <c r="RQS26" s="248"/>
      <c r="RQT26" s="248"/>
      <c r="RQU26" s="248"/>
      <c r="RQV26" s="248"/>
      <c r="RQW26" s="248"/>
      <c r="RQX26" s="248"/>
      <c r="RQY26" s="248"/>
      <c r="RQZ26" s="248"/>
      <c r="RRA26" s="248"/>
      <c r="RRB26" s="248"/>
      <c r="RRC26" s="248"/>
      <c r="RRD26" s="248"/>
      <c r="RRE26" s="248"/>
      <c r="RRF26" s="248"/>
      <c r="RRG26" s="248"/>
      <c r="RRH26" s="248"/>
      <c r="RRI26" s="248"/>
      <c r="RRJ26" s="248"/>
      <c r="RRK26" s="248"/>
      <c r="RRL26" s="248"/>
      <c r="RRM26" s="248"/>
      <c r="RRN26" s="248"/>
      <c r="RRO26" s="248"/>
      <c r="RRP26" s="248"/>
      <c r="RRQ26" s="248"/>
      <c r="RRR26" s="248"/>
      <c r="RRS26" s="248"/>
      <c r="RRT26" s="248"/>
      <c r="RRU26" s="248"/>
      <c r="RRV26" s="248"/>
      <c r="RRW26" s="248"/>
      <c r="RRX26" s="248"/>
      <c r="RRY26" s="248"/>
      <c r="RRZ26" s="248"/>
      <c r="RSA26" s="248"/>
      <c r="RSB26" s="248"/>
      <c r="RSC26" s="248"/>
      <c r="RSD26" s="248"/>
      <c r="RSE26" s="248"/>
      <c r="RSF26" s="248"/>
      <c r="RSG26" s="248"/>
      <c r="RSH26" s="248"/>
      <c r="RSI26" s="248"/>
      <c r="RSJ26" s="248"/>
      <c r="RSK26" s="248"/>
      <c r="RSL26" s="248"/>
      <c r="RSM26" s="248"/>
      <c r="RSN26" s="248"/>
      <c r="RSO26" s="248"/>
      <c r="RSP26" s="248"/>
      <c r="RSQ26" s="248"/>
      <c r="RSR26" s="248"/>
      <c r="RSS26" s="248"/>
      <c r="RST26" s="248"/>
      <c r="RSU26" s="248"/>
      <c r="RSV26" s="248"/>
      <c r="RSW26" s="248"/>
      <c r="RSX26" s="248"/>
      <c r="RSY26" s="248"/>
      <c r="RSZ26" s="248"/>
      <c r="RTA26" s="248"/>
      <c r="RTB26" s="248"/>
      <c r="RTC26" s="248"/>
      <c r="RTD26" s="248"/>
      <c r="RTE26" s="248"/>
      <c r="RTF26" s="248"/>
      <c r="RTG26" s="248"/>
      <c r="RTH26" s="248"/>
      <c r="RTI26" s="248"/>
      <c r="RTJ26" s="248"/>
      <c r="RTK26" s="248"/>
      <c r="RTL26" s="248"/>
      <c r="RTM26" s="248"/>
      <c r="RTN26" s="248"/>
      <c r="RTO26" s="248"/>
      <c r="RTP26" s="248"/>
      <c r="RTQ26" s="248"/>
      <c r="RTR26" s="248"/>
      <c r="RTS26" s="248"/>
      <c r="RTT26" s="248"/>
      <c r="RTU26" s="248"/>
      <c r="RTV26" s="248"/>
      <c r="RTW26" s="248"/>
      <c r="RTX26" s="248"/>
      <c r="RTY26" s="248"/>
      <c r="RTZ26" s="248"/>
      <c r="RUA26" s="248"/>
      <c r="RUB26" s="248"/>
      <c r="RUC26" s="248"/>
      <c r="RUD26" s="248"/>
      <c r="RUE26" s="248"/>
      <c r="RUF26" s="248"/>
      <c r="RUG26" s="248"/>
      <c r="RUH26" s="248"/>
      <c r="RUI26" s="248"/>
      <c r="RUJ26" s="248"/>
      <c r="RUK26" s="248"/>
      <c r="RUL26" s="248"/>
      <c r="RUM26" s="248"/>
      <c r="RUN26" s="248"/>
      <c r="RUO26" s="248"/>
      <c r="RUP26" s="248"/>
      <c r="RUQ26" s="248"/>
      <c r="RUR26" s="248"/>
      <c r="RUS26" s="248"/>
      <c r="RUT26" s="248"/>
      <c r="RUU26" s="248"/>
      <c r="RUV26" s="248"/>
      <c r="RUW26" s="248"/>
      <c r="RUX26" s="248"/>
      <c r="RUY26" s="248"/>
      <c r="RUZ26" s="248"/>
      <c r="RVA26" s="248"/>
      <c r="RVB26" s="248"/>
      <c r="RVC26" s="248"/>
      <c r="RVD26" s="248"/>
      <c r="RVE26" s="248"/>
      <c r="RVF26" s="248"/>
      <c r="RVG26" s="248"/>
      <c r="RVH26" s="248"/>
      <c r="RVI26" s="248"/>
      <c r="RVJ26" s="248"/>
      <c r="RVK26" s="248"/>
      <c r="RVL26" s="248"/>
      <c r="RVM26" s="248"/>
      <c r="RVN26" s="248"/>
      <c r="RVO26" s="248"/>
      <c r="RVP26" s="248"/>
      <c r="RVQ26" s="248"/>
      <c r="RVR26" s="248"/>
      <c r="RVS26" s="248"/>
      <c r="RVT26" s="248"/>
      <c r="RVU26" s="248"/>
      <c r="RVV26" s="248"/>
      <c r="RVW26" s="248"/>
      <c r="RVX26" s="248"/>
      <c r="RVY26" s="248"/>
      <c r="RVZ26" s="248"/>
      <c r="RWA26" s="248"/>
      <c r="RWB26" s="248"/>
      <c r="RWC26" s="248"/>
      <c r="RWD26" s="248"/>
      <c r="RWE26" s="248"/>
      <c r="RWF26" s="248"/>
      <c r="RWG26" s="248"/>
      <c r="RWH26" s="248"/>
      <c r="RWI26" s="248"/>
      <c r="RWJ26" s="248"/>
      <c r="RWK26" s="248"/>
      <c r="RWL26" s="248"/>
      <c r="RWM26" s="248"/>
      <c r="RWN26" s="248"/>
      <c r="RWO26" s="248"/>
      <c r="RWP26" s="248"/>
      <c r="RWQ26" s="248"/>
      <c r="RWR26" s="248"/>
      <c r="RWS26" s="248"/>
      <c r="RWT26" s="248"/>
      <c r="RWU26" s="248"/>
      <c r="RWV26" s="248"/>
      <c r="RWW26" s="248"/>
      <c r="RWX26" s="248"/>
      <c r="RWY26" s="248"/>
      <c r="RWZ26" s="248"/>
      <c r="RXA26" s="248"/>
      <c r="RXB26" s="248"/>
      <c r="RXC26" s="248"/>
      <c r="RXD26" s="248"/>
      <c r="RXE26" s="248"/>
      <c r="RXF26" s="248"/>
      <c r="RXG26" s="248"/>
      <c r="RXH26" s="248"/>
      <c r="RXI26" s="248"/>
      <c r="RXJ26" s="248"/>
      <c r="RXK26" s="248"/>
      <c r="RXL26" s="248"/>
      <c r="RXM26" s="248"/>
      <c r="RXN26" s="248"/>
      <c r="RXO26" s="248"/>
      <c r="RXP26" s="248"/>
      <c r="RXQ26" s="248"/>
      <c r="RXR26" s="248"/>
      <c r="RXS26" s="248"/>
      <c r="RXT26" s="248"/>
      <c r="RXU26" s="248"/>
      <c r="RXV26" s="248"/>
      <c r="RXW26" s="248"/>
      <c r="RXX26" s="248"/>
      <c r="RXY26" s="248"/>
      <c r="RXZ26" s="248"/>
      <c r="RYA26" s="248"/>
      <c r="RYB26" s="248"/>
      <c r="RYC26" s="248"/>
      <c r="RYD26" s="248"/>
      <c r="RYE26" s="248"/>
      <c r="RYF26" s="248"/>
      <c r="RYG26" s="248"/>
      <c r="RYH26" s="248"/>
      <c r="RYI26" s="248"/>
      <c r="RYJ26" s="248"/>
      <c r="RYK26" s="248"/>
      <c r="RYL26" s="248"/>
      <c r="RYM26" s="248"/>
      <c r="RYN26" s="248"/>
      <c r="RYO26" s="248"/>
      <c r="RYP26" s="248"/>
      <c r="RYQ26" s="248"/>
      <c r="RYR26" s="248"/>
      <c r="RYS26" s="248"/>
      <c r="RYT26" s="248"/>
      <c r="RYU26" s="248"/>
      <c r="RYV26" s="248"/>
      <c r="RYW26" s="248"/>
      <c r="RYX26" s="248"/>
      <c r="RYY26" s="248"/>
      <c r="RYZ26" s="248"/>
      <c r="RZA26" s="248"/>
      <c r="RZB26" s="248"/>
      <c r="RZC26" s="248"/>
      <c r="RZD26" s="248"/>
      <c r="RZE26" s="248"/>
      <c r="RZF26" s="248"/>
      <c r="RZG26" s="248"/>
      <c r="RZH26" s="248"/>
      <c r="RZI26" s="248"/>
      <c r="RZJ26" s="248"/>
      <c r="RZK26" s="248"/>
      <c r="RZL26" s="248"/>
      <c r="RZM26" s="248"/>
      <c r="RZN26" s="248"/>
      <c r="RZO26" s="248"/>
      <c r="RZP26" s="248"/>
      <c r="RZQ26" s="248"/>
      <c r="RZR26" s="248"/>
      <c r="RZS26" s="248"/>
      <c r="RZT26" s="248"/>
      <c r="RZU26" s="248"/>
      <c r="RZV26" s="248"/>
      <c r="RZW26" s="248"/>
      <c r="RZX26" s="248"/>
      <c r="RZY26" s="248"/>
      <c r="RZZ26" s="248"/>
      <c r="SAA26" s="248"/>
      <c r="SAB26" s="248"/>
      <c r="SAC26" s="248"/>
      <c r="SAD26" s="248"/>
      <c r="SAE26" s="248"/>
      <c r="SAF26" s="248"/>
      <c r="SAG26" s="248"/>
      <c r="SAH26" s="248"/>
      <c r="SAI26" s="248"/>
      <c r="SAJ26" s="248"/>
      <c r="SAK26" s="248"/>
      <c r="SAL26" s="248"/>
      <c r="SAM26" s="248"/>
      <c r="SAN26" s="248"/>
      <c r="SAO26" s="248"/>
      <c r="SAP26" s="248"/>
      <c r="SAQ26" s="248"/>
      <c r="SAR26" s="248"/>
      <c r="SAS26" s="248"/>
      <c r="SAT26" s="248"/>
      <c r="SAU26" s="248"/>
      <c r="SAV26" s="248"/>
      <c r="SAW26" s="248"/>
      <c r="SAX26" s="248"/>
      <c r="SAY26" s="248"/>
      <c r="SAZ26" s="248"/>
      <c r="SBA26" s="248"/>
      <c r="SBB26" s="248"/>
      <c r="SBC26" s="248"/>
      <c r="SBD26" s="248"/>
      <c r="SBE26" s="248"/>
      <c r="SBF26" s="248"/>
      <c r="SBG26" s="248"/>
      <c r="SBH26" s="248"/>
      <c r="SBI26" s="248"/>
      <c r="SBJ26" s="248"/>
      <c r="SBK26" s="248"/>
      <c r="SBL26" s="248"/>
      <c r="SBM26" s="248"/>
      <c r="SBN26" s="248"/>
      <c r="SBO26" s="248"/>
      <c r="SBP26" s="248"/>
      <c r="SBQ26" s="248"/>
      <c r="SBR26" s="248"/>
      <c r="SBS26" s="248"/>
      <c r="SBT26" s="248"/>
      <c r="SBU26" s="248"/>
      <c r="SBV26" s="248"/>
      <c r="SBW26" s="248"/>
      <c r="SBX26" s="248"/>
      <c r="SBY26" s="248"/>
      <c r="SBZ26" s="248"/>
      <c r="SCA26" s="248"/>
      <c r="SCB26" s="248"/>
      <c r="SCC26" s="248"/>
      <c r="SCD26" s="248"/>
      <c r="SCE26" s="248"/>
      <c r="SCF26" s="248"/>
      <c r="SCG26" s="248"/>
      <c r="SCH26" s="248"/>
      <c r="SCI26" s="248"/>
      <c r="SCJ26" s="248"/>
      <c r="SCK26" s="248"/>
      <c r="SCL26" s="248"/>
      <c r="SCM26" s="248"/>
      <c r="SCN26" s="248"/>
      <c r="SCO26" s="248"/>
      <c r="SCP26" s="248"/>
      <c r="SCQ26" s="248"/>
      <c r="SCR26" s="248"/>
      <c r="SCS26" s="248"/>
      <c r="SCT26" s="248"/>
      <c r="SCU26" s="248"/>
      <c r="SCV26" s="248"/>
      <c r="SCW26" s="248"/>
      <c r="SCX26" s="248"/>
      <c r="SCY26" s="248"/>
      <c r="SCZ26" s="248"/>
      <c r="SDA26" s="248"/>
      <c r="SDB26" s="248"/>
      <c r="SDC26" s="248"/>
      <c r="SDD26" s="248"/>
      <c r="SDE26" s="248"/>
      <c r="SDF26" s="248"/>
      <c r="SDG26" s="248"/>
      <c r="SDH26" s="248"/>
      <c r="SDI26" s="248"/>
      <c r="SDJ26" s="248"/>
      <c r="SDK26" s="248"/>
      <c r="SDL26" s="248"/>
      <c r="SDM26" s="248"/>
      <c r="SDN26" s="248"/>
      <c r="SDO26" s="248"/>
      <c r="SDP26" s="248"/>
      <c r="SDQ26" s="248"/>
      <c r="SDR26" s="248"/>
      <c r="SDS26" s="248"/>
      <c r="SDT26" s="248"/>
      <c r="SDU26" s="248"/>
      <c r="SDV26" s="248"/>
      <c r="SDW26" s="248"/>
      <c r="SDX26" s="248"/>
      <c r="SDY26" s="248"/>
      <c r="SDZ26" s="248"/>
      <c r="SEA26" s="248"/>
      <c r="SEB26" s="248"/>
      <c r="SEC26" s="248"/>
      <c r="SED26" s="248"/>
      <c r="SEE26" s="248"/>
      <c r="SEF26" s="248"/>
      <c r="SEG26" s="248"/>
      <c r="SEH26" s="248"/>
      <c r="SEI26" s="248"/>
      <c r="SEJ26" s="248"/>
      <c r="SEK26" s="248"/>
      <c r="SEL26" s="248"/>
      <c r="SEM26" s="248"/>
      <c r="SEN26" s="248"/>
      <c r="SEO26" s="248"/>
      <c r="SEP26" s="248"/>
      <c r="SEQ26" s="248"/>
      <c r="SER26" s="248"/>
      <c r="SES26" s="248"/>
      <c r="SET26" s="248"/>
      <c r="SEU26" s="248"/>
      <c r="SEV26" s="248"/>
      <c r="SEW26" s="248"/>
      <c r="SEX26" s="248"/>
      <c r="SEY26" s="248"/>
      <c r="SEZ26" s="248"/>
      <c r="SFA26" s="248"/>
      <c r="SFB26" s="248"/>
      <c r="SFC26" s="248"/>
      <c r="SFD26" s="248"/>
      <c r="SFE26" s="248"/>
      <c r="SFF26" s="248"/>
      <c r="SFG26" s="248"/>
      <c r="SFH26" s="248"/>
      <c r="SFI26" s="248"/>
      <c r="SFJ26" s="248"/>
      <c r="SFK26" s="248"/>
      <c r="SFL26" s="248"/>
      <c r="SFM26" s="248"/>
      <c r="SFN26" s="248"/>
      <c r="SFO26" s="248"/>
      <c r="SFP26" s="248"/>
      <c r="SFQ26" s="248"/>
      <c r="SFR26" s="248"/>
      <c r="SFS26" s="248"/>
      <c r="SFT26" s="248"/>
      <c r="SFU26" s="248"/>
      <c r="SFV26" s="248"/>
      <c r="SFW26" s="248"/>
      <c r="SFX26" s="248"/>
      <c r="SFY26" s="248"/>
      <c r="SFZ26" s="248"/>
      <c r="SGA26" s="248"/>
      <c r="SGB26" s="248"/>
      <c r="SGC26" s="248"/>
      <c r="SGD26" s="248"/>
      <c r="SGE26" s="248"/>
      <c r="SGF26" s="248"/>
      <c r="SGG26" s="248"/>
      <c r="SGH26" s="248"/>
      <c r="SGI26" s="248"/>
      <c r="SGJ26" s="248"/>
      <c r="SGK26" s="248"/>
      <c r="SGL26" s="248"/>
      <c r="SGM26" s="248"/>
      <c r="SGN26" s="248"/>
      <c r="SGO26" s="248"/>
      <c r="SGP26" s="248"/>
      <c r="SGQ26" s="248"/>
      <c r="SGR26" s="248"/>
      <c r="SGS26" s="248"/>
      <c r="SGT26" s="248"/>
      <c r="SGU26" s="248"/>
      <c r="SGV26" s="248"/>
      <c r="SGW26" s="248"/>
      <c r="SGX26" s="248"/>
      <c r="SGY26" s="248"/>
      <c r="SGZ26" s="248"/>
      <c r="SHA26" s="248"/>
      <c r="SHB26" s="248"/>
      <c r="SHC26" s="248"/>
      <c r="SHD26" s="248"/>
      <c r="SHE26" s="248"/>
      <c r="SHF26" s="248"/>
      <c r="SHG26" s="248"/>
      <c r="SHH26" s="248"/>
      <c r="SHI26" s="248"/>
      <c r="SHJ26" s="248"/>
      <c r="SHK26" s="248"/>
      <c r="SHL26" s="248"/>
      <c r="SHM26" s="248"/>
      <c r="SHN26" s="248"/>
      <c r="SHO26" s="248"/>
      <c r="SHP26" s="248"/>
      <c r="SHQ26" s="248"/>
      <c r="SHR26" s="248"/>
      <c r="SHS26" s="248"/>
      <c r="SHT26" s="248"/>
      <c r="SHU26" s="248"/>
      <c r="SHV26" s="248"/>
      <c r="SHW26" s="248"/>
      <c r="SHX26" s="248"/>
      <c r="SHY26" s="248"/>
      <c r="SHZ26" s="248"/>
      <c r="SIA26" s="248"/>
      <c r="SIB26" s="248"/>
      <c r="SIC26" s="248"/>
      <c r="SID26" s="248"/>
      <c r="SIE26" s="248"/>
      <c r="SIF26" s="248"/>
      <c r="SIG26" s="248"/>
      <c r="SIH26" s="248"/>
      <c r="SII26" s="248"/>
      <c r="SIJ26" s="248"/>
      <c r="SIK26" s="248"/>
      <c r="SIL26" s="248"/>
      <c r="SIM26" s="248"/>
      <c r="SIN26" s="248"/>
      <c r="SIO26" s="248"/>
      <c r="SIP26" s="248"/>
      <c r="SIQ26" s="248"/>
      <c r="SIR26" s="248"/>
      <c r="SIS26" s="248"/>
      <c r="SIT26" s="248"/>
      <c r="SIU26" s="248"/>
      <c r="SIV26" s="248"/>
      <c r="SIW26" s="248"/>
      <c r="SIX26" s="248"/>
      <c r="SIY26" s="248"/>
      <c r="SIZ26" s="248"/>
      <c r="SJA26" s="248"/>
      <c r="SJB26" s="248"/>
      <c r="SJC26" s="248"/>
      <c r="SJD26" s="248"/>
      <c r="SJE26" s="248"/>
      <c r="SJF26" s="248"/>
      <c r="SJG26" s="248"/>
      <c r="SJH26" s="248"/>
      <c r="SJI26" s="248"/>
      <c r="SJJ26" s="248"/>
      <c r="SJK26" s="248"/>
      <c r="SJL26" s="248"/>
      <c r="SJM26" s="248"/>
      <c r="SJN26" s="248"/>
      <c r="SJO26" s="248"/>
      <c r="SJP26" s="248"/>
      <c r="SJQ26" s="248"/>
      <c r="SJR26" s="248"/>
      <c r="SJS26" s="248"/>
      <c r="SJT26" s="248"/>
      <c r="SJU26" s="248"/>
      <c r="SJV26" s="248"/>
      <c r="SJW26" s="248"/>
      <c r="SJX26" s="248"/>
      <c r="SJY26" s="248"/>
      <c r="SJZ26" s="248"/>
      <c r="SKA26" s="248"/>
      <c r="SKB26" s="248"/>
      <c r="SKC26" s="248"/>
      <c r="SKD26" s="248"/>
      <c r="SKE26" s="248"/>
      <c r="SKF26" s="248"/>
      <c r="SKG26" s="248"/>
      <c r="SKH26" s="248"/>
      <c r="SKI26" s="248"/>
      <c r="SKJ26" s="248"/>
      <c r="SKK26" s="248"/>
      <c r="SKL26" s="248"/>
      <c r="SKM26" s="248"/>
      <c r="SKN26" s="248"/>
      <c r="SKO26" s="248"/>
      <c r="SKP26" s="248"/>
      <c r="SKQ26" s="248"/>
      <c r="SKR26" s="248"/>
      <c r="SKS26" s="248"/>
      <c r="SKT26" s="248"/>
      <c r="SKU26" s="248"/>
      <c r="SKV26" s="248"/>
      <c r="SKW26" s="248"/>
      <c r="SKX26" s="248"/>
      <c r="SKY26" s="248"/>
      <c r="SKZ26" s="248"/>
      <c r="SLA26" s="248"/>
      <c r="SLB26" s="248"/>
      <c r="SLC26" s="248"/>
      <c r="SLD26" s="248"/>
      <c r="SLE26" s="248"/>
      <c r="SLF26" s="248"/>
      <c r="SLG26" s="248"/>
      <c r="SLH26" s="248"/>
      <c r="SLI26" s="248"/>
      <c r="SLJ26" s="248"/>
      <c r="SLK26" s="248"/>
      <c r="SLL26" s="248"/>
      <c r="SLM26" s="248"/>
      <c r="SLN26" s="248"/>
      <c r="SLO26" s="248"/>
      <c r="SLP26" s="248"/>
      <c r="SLQ26" s="248"/>
      <c r="SLR26" s="248"/>
      <c r="SLS26" s="248"/>
      <c r="SLT26" s="248"/>
      <c r="SLU26" s="248"/>
      <c r="SLV26" s="248"/>
      <c r="SLW26" s="248"/>
      <c r="SLX26" s="248"/>
      <c r="SLY26" s="248"/>
      <c r="SLZ26" s="248"/>
      <c r="SMA26" s="248"/>
      <c r="SMB26" s="248"/>
      <c r="SMC26" s="248"/>
      <c r="SMD26" s="248"/>
      <c r="SME26" s="248"/>
      <c r="SMF26" s="248"/>
      <c r="SMG26" s="248"/>
      <c r="SMH26" s="248"/>
      <c r="SMI26" s="248"/>
      <c r="SMJ26" s="248"/>
      <c r="SMK26" s="248"/>
      <c r="SML26" s="248"/>
      <c r="SMM26" s="248"/>
      <c r="SMN26" s="248"/>
      <c r="SMO26" s="248"/>
      <c r="SMP26" s="248"/>
      <c r="SMQ26" s="248"/>
      <c r="SMR26" s="248"/>
      <c r="SMS26" s="248"/>
      <c r="SMT26" s="248"/>
      <c r="SMU26" s="248"/>
      <c r="SMV26" s="248"/>
      <c r="SMW26" s="248"/>
      <c r="SMX26" s="248"/>
      <c r="SMY26" s="248"/>
      <c r="SMZ26" s="248"/>
      <c r="SNA26" s="248"/>
      <c r="SNB26" s="248"/>
      <c r="SNC26" s="248"/>
      <c r="SND26" s="248"/>
      <c r="SNE26" s="248"/>
      <c r="SNF26" s="248"/>
      <c r="SNG26" s="248"/>
      <c r="SNH26" s="248"/>
      <c r="SNI26" s="248"/>
      <c r="SNJ26" s="248"/>
      <c r="SNK26" s="248"/>
      <c r="SNL26" s="248"/>
      <c r="SNM26" s="248"/>
      <c r="SNN26" s="248"/>
      <c r="SNO26" s="248"/>
      <c r="SNP26" s="248"/>
      <c r="SNQ26" s="248"/>
      <c r="SNR26" s="248"/>
      <c r="SNS26" s="248"/>
      <c r="SNT26" s="248"/>
      <c r="SNU26" s="248"/>
      <c r="SNV26" s="248"/>
      <c r="SNW26" s="248"/>
      <c r="SNX26" s="248"/>
      <c r="SNY26" s="248"/>
      <c r="SNZ26" s="248"/>
      <c r="SOA26" s="248"/>
      <c r="SOB26" s="248"/>
      <c r="SOC26" s="248"/>
      <c r="SOD26" s="248"/>
      <c r="SOE26" s="248"/>
      <c r="SOF26" s="248"/>
      <c r="SOG26" s="248"/>
      <c r="SOH26" s="248"/>
      <c r="SOI26" s="248"/>
      <c r="SOJ26" s="248"/>
      <c r="SOK26" s="248"/>
      <c r="SOL26" s="248"/>
      <c r="SOM26" s="248"/>
      <c r="SON26" s="248"/>
      <c r="SOO26" s="248"/>
      <c r="SOP26" s="248"/>
      <c r="SOQ26" s="248"/>
      <c r="SOR26" s="248"/>
      <c r="SOS26" s="248"/>
      <c r="SOT26" s="248"/>
      <c r="SOU26" s="248"/>
      <c r="SOV26" s="248"/>
      <c r="SOW26" s="248"/>
      <c r="SOX26" s="248"/>
      <c r="SOY26" s="248"/>
      <c r="SOZ26" s="248"/>
      <c r="SPA26" s="248"/>
      <c r="SPB26" s="248"/>
      <c r="SPC26" s="248"/>
      <c r="SPD26" s="248"/>
      <c r="SPE26" s="248"/>
      <c r="SPF26" s="248"/>
      <c r="SPG26" s="248"/>
      <c r="SPH26" s="248"/>
      <c r="SPI26" s="248"/>
      <c r="SPJ26" s="248"/>
      <c r="SPK26" s="248"/>
      <c r="SPL26" s="248"/>
      <c r="SPM26" s="248"/>
      <c r="SPN26" s="248"/>
      <c r="SPO26" s="248"/>
      <c r="SPP26" s="248"/>
      <c r="SPQ26" s="248"/>
      <c r="SPR26" s="248"/>
      <c r="SPS26" s="248"/>
      <c r="SPT26" s="248"/>
      <c r="SPU26" s="248"/>
      <c r="SPV26" s="248"/>
      <c r="SPW26" s="248"/>
      <c r="SPX26" s="248"/>
      <c r="SPY26" s="248"/>
      <c r="SPZ26" s="248"/>
      <c r="SQA26" s="248"/>
      <c r="SQB26" s="248"/>
      <c r="SQC26" s="248"/>
      <c r="SQD26" s="248"/>
      <c r="SQE26" s="248"/>
      <c r="SQF26" s="248"/>
      <c r="SQG26" s="248"/>
      <c r="SQH26" s="248"/>
      <c r="SQI26" s="248"/>
      <c r="SQJ26" s="248"/>
      <c r="SQK26" s="248"/>
      <c r="SQL26" s="248"/>
      <c r="SQM26" s="248"/>
      <c r="SQN26" s="248"/>
      <c r="SQO26" s="248"/>
      <c r="SQP26" s="248"/>
      <c r="SQQ26" s="248"/>
      <c r="SQR26" s="248"/>
      <c r="SQS26" s="248"/>
      <c r="SQT26" s="248"/>
      <c r="SQU26" s="248"/>
      <c r="SQV26" s="248"/>
      <c r="SQW26" s="248"/>
      <c r="SQX26" s="248"/>
      <c r="SQY26" s="248"/>
      <c r="SQZ26" s="248"/>
      <c r="SRA26" s="248"/>
      <c r="SRB26" s="248"/>
      <c r="SRC26" s="248"/>
      <c r="SRD26" s="248"/>
      <c r="SRE26" s="248"/>
      <c r="SRF26" s="248"/>
      <c r="SRG26" s="248"/>
      <c r="SRH26" s="248"/>
      <c r="SRI26" s="248"/>
      <c r="SRJ26" s="248"/>
      <c r="SRK26" s="248"/>
      <c r="SRL26" s="248"/>
      <c r="SRM26" s="248"/>
      <c r="SRN26" s="248"/>
      <c r="SRO26" s="248"/>
      <c r="SRP26" s="248"/>
      <c r="SRQ26" s="248"/>
      <c r="SRR26" s="248"/>
      <c r="SRS26" s="248"/>
      <c r="SRT26" s="248"/>
      <c r="SRU26" s="248"/>
      <c r="SRV26" s="248"/>
      <c r="SRW26" s="248"/>
      <c r="SRX26" s="248"/>
      <c r="SRY26" s="248"/>
      <c r="SRZ26" s="248"/>
      <c r="SSA26" s="248"/>
      <c r="SSB26" s="248"/>
      <c r="SSC26" s="248"/>
      <c r="SSD26" s="248"/>
      <c r="SSE26" s="248"/>
      <c r="SSF26" s="248"/>
      <c r="SSG26" s="248"/>
      <c r="SSH26" s="248"/>
      <c r="SSI26" s="248"/>
      <c r="SSJ26" s="248"/>
      <c r="SSK26" s="248"/>
      <c r="SSL26" s="248"/>
      <c r="SSM26" s="248"/>
      <c r="SSN26" s="248"/>
      <c r="SSO26" s="248"/>
      <c r="SSP26" s="248"/>
      <c r="SSQ26" s="248"/>
      <c r="SSR26" s="248"/>
      <c r="SSS26" s="248"/>
      <c r="SST26" s="248"/>
      <c r="SSU26" s="248"/>
      <c r="SSV26" s="248"/>
      <c r="SSW26" s="248"/>
      <c r="SSX26" s="248"/>
      <c r="SSY26" s="248"/>
      <c r="SSZ26" s="248"/>
      <c r="STA26" s="248"/>
      <c r="STB26" s="248"/>
      <c r="STC26" s="248"/>
      <c r="STD26" s="248"/>
      <c r="STE26" s="248"/>
      <c r="STF26" s="248"/>
      <c r="STG26" s="248"/>
      <c r="STH26" s="248"/>
      <c r="STI26" s="248"/>
      <c r="STJ26" s="248"/>
      <c r="STK26" s="248"/>
      <c r="STL26" s="248"/>
      <c r="STM26" s="248"/>
      <c r="STN26" s="248"/>
      <c r="STO26" s="248"/>
      <c r="STP26" s="248"/>
      <c r="STQ26" s="248"/>
      <c r="STR26" s="248"/>
      <c r="STS26" s="248"/>
      <c r="STT26" s="248"/>
      <c r="STU26" s="248"/>
      <c r="STV26" s="248"/>
      <c r="STW26" s="248"/>
      <c r="STX26" s="248"/>
      <c r="STY26" s="248"/>
      <c r="STZ26" s="248"/>
      <c r="SUA26" s="248"/>
      <c r="SUB26" s="248"/>
      <c r="SUC26" s="248"/>
      <c r="SUD26" s="248"/>
      <c r="SUE26" s="248"/>
      <c r="SUF26" s="248"/>
      <c r="SUG26" s="248"/>
      <c r="SUH26" s="248"/>
      <c r="SUI26" s="248"/>
      <c r="SUJ26" s="248"/>
      <c r="SUK26" s="248"/>
      <c r="SUL26" s="248"/>
      <c r="SUM26" s="248"/>
      <c r="SUN26" s="248"/>
      <c r="SUO26" s="248"/>
      <c r="SUP26" s="248"/>
      <c r="SUQ26" s="248"/>
      <c r="SUR26" s="248"/>
      <c r="SUS26" s="248"/>
      <c r="SUT26" s="248"/>
      <c r="SUU26" s="248"/>
      <c r="SUV26" s="248"/>
      <c r="SUW26" s="248"/>
      <c r="SUX26" s="248"/>
      <c r="SUY26" s="248"/>
      <c r="SUZ26" s="248"/>
      <c r="SVA26" s="248"/>
      <c r="SVB26" s="248"/>
      <c r="SVC26" s="248"/>
      <c r="SVD26" s="248"/>
      <c r="SVE26" s="248"/>
      <c r="SVF26" s="248"/>
      <c r="SVG26" s="248"/>
      <c r="SVH26" s="248"/>
      <c r="SVI26" s="248"/>
      <c r="SVJ26" s="248"/>
      <c r="SVK26" s="248"/>
      <c r="SVL26" s="248"/>
      <c r="SVM26" s="248"/>
      <c r="SVN26" s="248"/>
      <c r="SVO26" s="248"/>
      <c r="SVP26" s="248"/>
      <c r="SVQ26" s="248"/>
      <c r="SVR26" s="248"/>
      <c r="SVS26" s="248"/>
      <c r="SVT26" s="248"/>
      <c r="SVU26" s="248"/>
      <c r="SVV26" s="248"/>
      <c r="SVW26" s="248"/>
      <c r="SVX26" s="248"/>
      <c r="SVY26" s="248"/>
      <c r="SVZ26" s="248"/>
      <c r="SWA26" s="248"/>
      <c r="SWB26" s="248"/>
      <c r="SWC26" s="248"/>
      <c r="SWD26" s="248"/>
      <c r="SWE26" s="248"/>
      <c r="SWF26" s="248"/>
      <c r="SWG26" s="248"/>
      <c r="SWH26" s="248"/>
      <c r="SWI26" s="248"/>
      <c r="SWJ26" s="248"/>
      <c r="SWK26" s="248"/>
      <c r="SWL26" s="248"/>
      <c r="SWM26" s="248"/>
      <c r="SWN26" s="248"/>
      <c r="SWO26" s="248"/>
      <c r="SWP26" s="248"/>
      <c r="SWQ26" s="248"/>
      <c r="SWR26" s="248"/>
      <c r="SWS26" s="248"/>
      <c r="SWT26" s="248"/>
      <c r="SWU26" s="248"/>
      <c r="SWV26" s="248"/>
      <c r="SWW26" s="248"/>
      <c r="SWX26" s="248"/>
      <c r="SWY26" s="248"/>
      <c r="SWZ26" s="248"/>
      <c r="SXA26" s="248"/>
      <c r="SXB26" s="248"/>
      <c r="SXC26" s="248"/>
      <c r="SXD26" s="248"/>
      <c r="SXE26" s="248"/>
      <c r="SXF26" s="248"/>
      <c r="SXG26" s="248"/>
      <c r="SXH26" s="248"/>
      <c r="SXI26" s="248"/>
      <c r="SXJ26" s="248"/>
      <c r="SXK26" s="248"/>
      <c r="SXL26" s="248"/>
      <c r="SXM26" s="248"/>
      <c r="SXN26" s="248"/>
      <c r="SXO26" s="248"/>
      <c r="SXP26" s="248"/>
      <c r="SXQ26" s="248"/>
      <c r="SXR26" s="248"/>
      <c r="SXS26" s="248"/>
      <c r="SXT26" s="248"/>
      <c r="SXU26" s="248"/>
      <c r="SXV26" s="248"/>
      <c r="SXW26" s="248"/>
      <c r="SXX26" s="248"/>
      <c r="SXY26" s="248"/>
      <c r="SXZ26" s="248"/>
      <c r="SYA26" s="248"/>
      <c r="SYB26" s="248"/>
      <c r="SYC26" s="248"/>
      <c r="SYD26" s="248"/>
      <c r="SYE26" s="248"/>
      <c r="SYF26" s="248"/>
      <c r="SYG26" s="248"/>
      <c r="SYH26" s="248"/>
      <c r="SYI26" s="248"/>
      <c r="SYJ26" s="248"/>
      <c r="SYK26" s="248"/>
      <c r="SYL26" s="248"/>
      <c r="SYM26" s="248"/>
      <c r="SYN26" s="248"/>
      <c r="SYO26" s="248"/>
      <c r="SYP26" s="248"/>
      <c r="SYQ26" s="248"/>
      <c r="SYR26" s="248"/>
      <c r="SYS26" s="248"/>
      <c r="SYT26" s="248"/>
      <c r="SYU26" s="248"/>
      <c r="SYV26" s="248"/>
      <c r="SYW26" s="248"/>
      <c r="SYX26" s="248"/>
      <c r="SYY26" s="248"/>
      <c r="SYZ26" s="248"/>
      <c r="SZA26" s="248"/>
      <c r="SZB26" s="248"/>
      <c r="SZC26" s="248"/>
      <c r="SZD26" s="248"/>
      <c r="SZE26" s="248"/>
      <c r="SZF26" s="248"/>
      <c r="SZG26" s="248"/>
      <c r="SZH26" s="248"/>
      <c r="SZI26" s="248"/>
      <c r="SZJ26" s="248"/>
      <c r="SZK26" s="248"/>
      <c r="SZL26" s="248"/>
      <c r="SZM26" s="248"/>
      <c r="SZN26" s="248"/>
      <c r="SZO26" s="248"/>
      <c r="SZP26" s="248"/>
      <c r="SZQ26" s="248"/>
      <c r="SZR26" s="248"/>
      <c r="SZS26" s="248"/>
      <c r="SZT26" s="248"/>
      <c r="SZU26" s="248"/>
      <c r="SZV26" s="248"/>
      <c r="SZW26" s="248"/>
      <c r="SZX26" s="248"/>
      <c r="SZY26" s="248"/>
      <c r="SZZ26" s="248"/>
      <c r="TAA26" s="248"/>
      <c r="TAB26" s="248"/>
      <c r="TAC26" s="248"/>
      <c r="TAD26" s="248"/>
      <c r="TAE26" s="248"/>
      <c r="TAF26" s="248"/>
      <c r="TAG26" s="248"/>
      <c r="TAH26" s="248"/>
      <c r="TAI26" s="248"/>
      <c r="TAJ26" s="248"/>
      <c r="TAK26" s="248"/>
      <c r="TAL26" s="248"/>
      <c r="TAM26" s="248"/>
      <c r="TAN26" s="248"/>
      <c r="TAO26" s="248"/>
      <c r="TAP26" s="248"/>
      <c r="TAQ26" s="248"/>
      <c r="TAR26" s="248"/>
      <c r="TAS26" s="248"/>
      <c r="TAT26" s="248"/>
      <c r="TAU26" s="248"/>
      <c r="TAV26" s="248"/>
      <c r="TAW26" s="248"/>
      <c r="TAX26" s="248"/>
      <c r="TAY26" s="248"/>
      <c r="TAZ26" s="248"/>
      <c r="TBA26" s="248"/>
      <c r="TBB26" s="248"/>
      <c r="TBC26" s="248"/>
      <c r="TBD26" s="248"/>
      <c r="TBE26" s="248"/>
      <c r="TBF26" s="248"/>
      <c r="TBG26" s="248"/>
      <c r="TBH26" s="248"/>
      <c r="TBI26" s="248"/>
      <c r="TBJ26" s="248"/>
      <c r="TBK26" s="248"/>
      <c r="TBL26" s="248"/>
      <c r="TBM26" s="248"/>
      <c r="TBN26" s="248"/>
      <c r="TBO26" s="248"/>
      <c r="TBP26" s="248"/>
      <c r="TBQ26" s="248"/>
      <c r="TBR26" s="248"/>
      <c r="TBS26" s="248"/>
      <c r="TBT26" s="248"/>
      <c r="TBU26" s="248"/>
      <c r="TBV26" s="248"/>
      <c r="TBW26" s="248"/>
      <c r="TBX26" s="248"/>
      <c r="TBY26" s="248"/>
      <c r="TBZ26" s="248"/>
      <c r="TCA26" s="248"/>
      <c r="TCB26" s="248"/>
      <c r="TCC26" s="248"/>
      <c r="TCD26" s="248"/>
      <c r="TCE26" s="248"/>
      <c r="TCF26" s="248"/>
      <c r="TCG26" s="248"/>
      <c r="TCH26" s="248"/>
      <c r="TCI26" s="248"/>
      <c r="TCJ26" s="248"/>
      <c r="TCK26" s="248"/>
      <c r="TCL26" s="248"/>
      <c r="TCM26" s="248"/>
      <c r="TCN26" s="248"/>
      <c r="TCO26" s="248"/>
      <c r="TCP26" s="248"/>
      <c r="TCQ26" s="248"/>
      <c r="TCR26" s="248"/>
      <c r="TCS26" s="248"/>
      <c r="TCT26" s="248"/>
      <c r="TCU26" s="248"/>
      <c r="TCV26" s="248"/>
      <c r="TCW26" s="248"/>
      <c r="TCX26" s="248"/>
      <c r="TCY26" s="248"/>
      <c r="TCZ26" s="248"/>
      <c r="TDA26" s="248"/>
      <c r="TDB26" s="248"/>
      <c r="TDC26" s="248"/>
      <c r="TDD26" s="248"/>
      <c r="TDE26" s="248"/>
      <c r="TDF26" s="248"/>
      <c r="TDG26" s="248"/>
      <c r="TDH26" s="248"/>
      <c r="TDI26" s="248"/>
      <c r="TDJ26" s="248"/>
      <c r="TDK26" s="248"/>
      <c r="TDL26" s="248"/>
      <c r="TDM26" s="248"/>
      <c r="TDN26" s="248"/>
      <c r="TDO26" s="248"/>
      <c r="TDP26" s="248"/>
      <c r="TDQ26" s="248"/>
      <c r="TDR26" s="248"/>
      <c r="TDS26" s="248"/>
      <c r="TDT26" s="248"/>
      <c r="TDU26" s="248"/>
      <c r="TDV26" s="248"/>
      <c r="TDW26" s="248"/>
      <c r="TDX26" s="248"/>
      <c r="TDY26" s="248"/>
      <c r="TDZ26" s="248"/>
      <c r="TEA26" s="248"/>
      <c r="TEB26" s="248"/>
      <c r="TEC26" s="248"/>
      <c r="TED26" s="248"/>
      <c r="TEE26" s="248"/>
      <c r="TEF26" s="248"/>
      <c r="TEG26" s="248"/>
      <c r="TEH26" s="248"/>
      <c r="TEI26" s="248"/>
      <c r="TEJ26" s="248"/>
      <c r="TEK26" s="248"/>
      <c r="TEL26" s="248"/>
      <c r="TEM26" s="248"/>
      <c r="TEN26" s="248"/>
      <c r="TEO26" s="248"/>
      <c r="TEP26" s="248"/>
      <c r="TEQ26" s="248"/>
      <c r="TER26" s="248"/>
      <c r="TES26" s="248"/>
      <c r="TET26" s="248"/>
      <c r="TEU26" s="248"/>
      <c r="TEV26" s="248"/>
      <c r="TEW26" s="248"/>
      <c r="TEX26" s="248"/>
      <c r="TEY26" s="248"/>
      <c r="TEZ26" s="248"/>
      <c r="TFA26" s="248"/>
      <c r="TFB26" s="248"/>
      <c r="TFC26" s="248"/>
      <c r="TFD26" s="248"/>
      <c r="TFE26" s="248"/>
      <c r="TFF26" s="248"/>
      <c r="TFG26" s="248"/>
      <c r="TFH26" s="248"/>
      <c r="TFI26" s="248"/>
      <c r="TFJ26" s="248"/>
      <c r="TFK26" s="248"/>
      <c r="TFL26" s="248"/>
      <c r="TFM26" s="248"/>
      <c r="TFN26" s="248"/>
      <c r="TFO26" s="248"/>
      <c r="TFP26" s="248"/>
      <c r="TFQ26" s="248"/>
      <c r="TFR26" s="248"/>
      <c r="TFS26" s="248"/>
      <c r="TFT26" s="248"/>
      <c r="TFU26" s="248"/>
      <c r="TFV26" s="248"/>
      <c r="TFW26" s="248"/>
      <c r="TFX26" s="248"/>
      <c r="TFY26" s="248"/>
      <c r="TFZ26" s="248"/>
      <c r="TGA26" s="248"/>
      <c r="TGB26" s="248"/>
      <c r="TGC26" s="248"/>
      <c r="TGD26" s="248"/>
      <c r="TGE26" s="248"/>
      <c r="TGF26" s="248"/>
      <c r="TGG26" s="248"/>
      <c r="TGH26" s="248"/>
      <c r="TGI26" s="248"/>
      <c r="TGJ26" s="248"/>
      <c r="TGK26" s="248"/>
      <c r="TGL26" s="248"/>
      <c r="TGM26" s="248"/>
      <c r="TGN26" s="248"/>
      <c r="TGO26" s="248"/>
      <c r="TGP26" s="248"/>
      <c r="TGQ26" s="248"/>
      <c r="TGR26" s="248"/>
      <c r="TGS26" s="248"/>
      <c r="TGT26" s="248"/>
      <c r="TGU26" s="248"/>
      <c r="TGV26" s="248"/>
      <c r="TGW26" s="248"/>
      <c r="TGX26" s="248"/>
      <c r="TGY26" s="248"/>
      <c r="TGZ26" s="248"/>
      <c r="THA26" s="248"/>
      <c r="THB26" s="248"/>
      <c r="THC26" s="248"/>
      <c r="THD26" s="248"/>
      <c r="THE26" s="248"/>
      <c r="THF26" s="248"/>
      <c r="THG26" s="248"/>
      <c r="THH26" s="248"/>
      <c r="THI26" s="248"/>
      <c r="THJ26" s="248"/>
      <c r="THK26" s="248"/>
      <c r="THL26" s="248"/>
      <c r="THM26" s="248"/>
      <c r="THN26" s="248"/>
      <c r="THO26" s="248"/>
      <c r="THP26" s="248"/>
      <c r="THQ26" s="248"/>
      <c r="THR26" s="248"/>
      <c r="THS26" s="248"/>
      <c r="THT26" s="248"/>
      <c r="THU26" s="248"/>
      <c r="THV26" s="248"/>
      <c r="THW26" s="248"/>
      <c r="THX26" s="248"/>
      <c r="THY26" s="248"/>
      <c r="THZ26" s="248"/>
      <c r="TIA26" s="248"/>
      <c r="TIB26" s="248"/>
      <c r="TIC26" s="248"/>
      <c r="TID26" s="248"/>
      <c r="TIE26" s="248"/>
      <c r="TIF26" s="248"/>
      <c r="TIG26" s="248"/>
      <c r="TIH26" s="248"/>
      <c r="TII26" s="248"/>
      <c r="TIJ26" s="248"/>
      <c r="TIK26" s="248"/>
      <c r="TIL26" s="248"/>
      <c r="TIM26" s="248"/>
      <c r="TIN26" s="248"/>
      <c r="TIO26" s="248"/>
      <c r="TIP26" s="248"/>
      <c r="TIQ26" s="248"/>
      <c r="TIR26" s="248"/>
      <c r="TIS26" s="248"/>
      <c r="TIT26" s="248"/>
      <c r="TIU26" s="248"/>
      <c r="TIV26" s="248"/>
      <c r="TIW26" s="248"/>
      <c r="TIX26" s="248"/>
      <c r="TIY26" s="248"/>
      <c r="TIZ26" s="248"/>
      <c r="TJA26" s="248"/>
      <c r="TJB26" s="248"/>
      <c r="TJC26" s="248"/>
      <c r="TJD26" s="248"/>
      <c r="TJE26" s="248"/>
      <c r="TJF26" s="248"/>
      <c r="TJG26" s="248"/>
      <c r="TJH26" s="248"/>
      <c r="TJI26" s="248"/>
      <c r="TJJ26" s="248"/>
      <c r="TJK26" s="248"/>
      <c r="TJL26" s="248"/>
      <c r="TJM26" s="248"/>
      <c r="TJN26" s="248"/>
      <c r="TJO26" s="248"/>
      <c r="TJP26" s="248"/>
      <c r="TJQ26" s="248"/>
      <c r="TJR26" s="248"/>
      <c r="TJS26" s="248"/>
      <c r="TJT26" s="248"/>
      <c r="TJU26" s="248"/>
      <c r="TJV26" s="248"/>
      <c r="TJW26" s="248"/>
      <c r="TJX26" s="248"/>
      <c r="TJY26" s="248"/>
      <c r="TJZ26" s="248"/>
      <c r="TKA26" s="248"/>
      <c r="TKB26" s="248"/>
      <c r="TKC26" s="248"/>
      <c r="TKD26" s="248"/>
      <c r="TKE26" s="248"/>
      <c r="TKF26" s="248"/>
      <c r="TKG26" s="248"/>
      <c r="TKH26" s="248"/>
      <c r="TKI26" s="248"/>
      <c r="TKJ26" s="248"/>
      <c r="TKK26" s="248"/>
      <c r="TKL26" s="248"/>
      <c r="TKM26" s="248"/>
      <c r="TKN26" s="248"/>
      <c r="TKO26" s="248"/>
      <c r="TKP26" s="248"/>
      <c r="TKQ26" s="248"/>
      <c r="TKR26" s="248"/>
      <c r="TKS26" s="248"/>
      <c r="TKT26" s="248"/>
      <c r="TKU26" s="248"/>
      <c r="TKV26" s="248"/>
      <c r="TKW26" s="248"/>
      <c r="TKX26" s="248"/>
      <c r="TKY26" s="248"/>
      <c r="TKZ26" s="248"/>
      <c r="TLA26" s="248"/>
      <c r="TLB26" s="248"/>
      <c r="TLC26" s="248"/>
      <c r="TLD26" s="248"/>
      <c r="TLE26" s="248"/>
      <c r="TLF26" s="248"/>
      <c r="TLG26" s="248"/>
      <c r="TLH26" s="248"/>
      <c r="TLI26" s="248"/>
      <c r="TLJ26" s="248"/>
      <c r="TLK26" s="248"/>
      <c r="TLL26" s="248"/>
      <c r="TLM26" s="248"/>
      <c r="TLN26" s="248"/>
      <c r="TLO26" s="248"/>
      <c r="TLP26" s="248"/>
      <c r="TLQ26" s="248"/>
      <c r="TLR26" s="248"/>
      <c r="TLS26" s="248"/>
      <c r="TLT26" s="248"/>
      <c r="TLU26" s="248"/>
      <c r="TLV26" s="248"/>
      <c r="TLW26" s="248"/>
      <c r="TLX26" s="248"/>
      <c r="TLY26" s="248"/>
      <c r="TLZ26" s="248"/>
      <c r="TMA26" s="248"/>
      <c r="TMB26" s="248"/>
      <c r="TMC26" s="248"/>
      <c r="TMD26" s="248"/>
      <c r="TME26" s="248"/>
      <c r="TMF26" s="248"/>
      <c r="TMG26" s="248"/>
      <c r="TMH26" s="248"/>
      <c r="TMI26" s="248"/>
      <c r="TMJ26" s="248"/>
      <c r="TMK26" s="248"/>
      <c r="TML26" s="248"/>
      <c r="TMM26" s="248"/>
      <c r="TMN26" s="248"/>
      <c r="TMO26" s="248"/>
      <c r="TMP26" s="248"/>
      <c r="TMQ26" s="248"/>
      <c r="TMR26" s="248"/>
      <c r="TMS26" s="248"/>
      <c r="TMT26" s="248"/>
      <c r="TMU26" s="248"/>
      <c r="TMV26" s="248"/>
      <c r="TMW26" s="248"/>
      <c r="TMX26" s="248"/>
      <c r="TMY26" s="248"/>
      <c r="TMZ26" s="248"/>
      <c r="TNA26" s="248"/>
      <c r="TNB26" s="248"/>
      <c r="TNC26" s="248"/>
      <c r="TND26" s="248"/>
      <c r="TNE26" s="248"/>
      <c r="TNF26" s="248"/>
      <c r="TNG26" s="248"/>
      <c r="TNH26" s="248"/>
      <c r="TNI26" s="248"/>
      <c r="TNJ26" s="248"/>
      <c r="TNK26" s="248"/>
      <c r="TNL26" s="248"/>
      <c r="TNM26" s="248"/>
      <c r="TNN26" s="248"/>
      <c r="TNO26" s="248"/>
      <c r="TNP26" s="248"/>
      <c r="TNQ26" s="248"/>
      <c r="TNR26" s="248"/>
      <c r="TNS26" s="248"/>
      <c r="TNT26" s="248"/>
      <c r="TNU26" s="248"/>
      <c r="TNV26" s="248"/>
      <c r="TNW26" s="248"/>
      <c r="TNX26" s="248"/>
      <c r="TNY26" s="248"/>
      <c r="TNZ26" s="248"/>
      <c r="TOA26" s="248"/>
      <c r="TOB26" s="248"/>
      <c r="TOC26" s="248"/>
      <c r="TOD26" s="248"/>
      <c r="TOE26" s="248"/>
      <c r="TOF26" s="248"/>
      <c r="TOG26" s="248"/>
      <c r="TOH26" s="248"/>
      <c r="TOI26" s="248"/>
      <c r="TOJ26" s="248"/>
      <c r="TOK26" s="248"/>
      <c r="TOL26" s="248"/>
      <c r="TOM26" s="248"/>
      <c r="TON26" s="248"/>
      <c r="TOO26" s="248"/>
      <c r="TOP26" s="248"/>
      <c r="TOQ26" s="248"/>
      <c r="TOR26" s="248"/>
      <c r="TOS26" s="248"/>
      <c r="TOT26" s="248"/>
      <c r="TOU26" s="248"/>
      <c r="TOV26" s="248"/>
      <c r="TOW26" s="248"/>
      <c r="TOX26" s="248"/>
      <c r="TOY26" s="248"/>
      <c r="TOZ26" s="248"/>
      <c r="TPA26" s="248"/>
      <c r="TPB26" s="248"/>
      <c r="TPC26" s="248"/>
      <c r="TPD26" s="248"/>
      <c r="TPE26" s="248"/>
      <c r="TPF26" s="248"/>
      <c r="TPG26" s="248"/>
      <c r="TPH26" s="248"/>
      <c r="TPI26" s="248"/>
      <c r="TPJ26" s="248"/>
      <c r="TPK26" s="248"/>
      <c r="TPL26" s="248"/>
      <c r="TPM26" s="248"/>
      <c r="TPN26" s="248"/>
      <c r="TPO26" s="248"/>
      <c r="TPP26" s="248"/>
      <c r="TPQ26" s="248"/>
      <c r="TPR26" s="248"/>
      <c r="TPS26" s="248"/>
      <c r="TPT26" s="248"/>
      <c r="TPU26" s="248"/>
      <c r="TPV26" s="248"/>
      <c r="TPW26" s="248"/>
      <c r="TPX26" s="248"/>
      <c r="TPY26" s="248"/>
      <c r="TPZ26" s="248"/>
      <c r="TQA26" s="248"/>
      <c r="TQB26" s="248"/>
      <c r="TQC26" s="248"/>
      <c r="TQD26" s="248"/>
      <c r="TQE26" s="248"/>
      <c r="TQF26" s="248"/>
      <c r="TQG26" s="248"/>
      <c r="TQH26" s="248"/>
      <c r="TQI26" s="248"/>
      <c r="TQJ26" s="248"/>
      <c r="TQK26" s="248"/>
      <c r="TQL26" s="248"/>
      <c r="TQM26" s="248"/>
      <c r="TQN26" s="248"/>
      <c r="TQO26" s="248"/>
      <c r="TQP26" s="248"/>
      <c r="TQQ26" s="248"/>
      <c r="TQR26" s="248"/>
      <c r="TQS26" s="248"/>
      <c r="TQT26" s="248"/>
      <c r="TQU26" s="248"/>
      <c r="TQV26" s="248"/>
      <c r="TQW26" s="248"/>
      <c r="TQX26" s="248"/>
      <c r="TQY26" s="248"/>
      <c r="TQZ26" s="248"/>
      <c r="TRA26" s="248"/>
      <c r="TRB26" s="248"/>
      <c r="TRC26" s="248"/>
      <c r="TRD26" s="248"/>
      <c r="TRE26" s="248"/>
      <c r="TRF26" s="248"/>
      <c r="TRG26" s="248"/>
      <c r="TRH26" s="248"/>
      <c r="TRI26" s="248"/>
      <c r="TRJ26" s="248"/>
      <c r="TRK26" s="248"/>
      <c r="TRL26" s="248"/>
      <c r="TRM26" s="248"/>
      <c r="TRN26" s="248"/>
      <c r="TRO26" s="248"/>
      <c r="TRP26" s="248"/>
      <c r="TRQ26" s="248"/>
      <c r="TRR26" s="248"/>
      <c r="TRS26" s="248"/>
      <c r="TRT26" s="248"/>
      <c r="TRU26" s="248"/>
      <c r="TRV26" s="248"/>
      <c r="TRW26" s="248"/>
      <c r="TRX26" s="248"/>
      <c r="TRY26" s="248"/>
      <c r="TRZ26" s="248"/>
      <c r="TSA26" s="248"/>
      <c r="TSB26" s="248"/>
      <c r="TSC26" s="248"/>
      <c r="TSD26" s="248"/>
      <c r="TSE26" s="248"/>
      <c r="TSF26" s="248"/>
      <c r="TSG26" s="248"/>
      <c r="TSH26" s="248"/>
      <c r="TSI26" s="248"/>
      <c r="TSJ26" s="248"/>
      <c r="TSK26" s="248"/>
      <c r="TSL26" s="248"/>
      <c r="TSM26" s="248"/>
      <c r="TSN26" s="248"/>
      <c r="TSO26" s="248"/>
      <c r="TSP26" s="248"/>
      <c r="TSQ26" s="248"/>
      <c r="TSR26" s="248"/>
      <c r="TSS26" s="248"/>
      <c r="TST26" s="248"/>
      <c r="TSU26" s="248"/>
      <c r="TSV26" s="248"/>
      <c r="TSW26" s="248"/>
      <c r="TSX26" s="248"/>
      <c r="TSY26" s="248"/>
      <c r="TSZ26" s="248"/>
      <c r="TTA26" s="248"/>
      <c r="TTB26" s="248"/>
      <c r="TTC26" s="248"/>
      <c r="TTD26" s="248"/>
      <c r="TTE26" s="248"/>
      <c r="TTF26" s="248"/>
      <c r="TTG26" s="248"/>
      <c r="TTH26" s="248"/>
      <c r="TTI26" s="248"/>
      <c r="TTJ26" s="248"/>
      <c r="TTK26" s="248"/>
      <c r="TTL26" s="248"/>
      <c r="TTM26" s="248"/>
      <c r="TTN26" s="248"/>
      <c r="TTO26" s="248"/>
      <c r="TTP26" s="248"/>
      <c r="TTQ26" s="248"/>
      <c r="TTR26" s="248"/>
      <c r="TTS26" s="248"/>
      <c r="TTT26" s="248"/>
      <c r="TTU26" s="248"/>
      <c r="TTV26" s="248"/>
      <c r="TTW26" s="248"/>
      <c r="TTX26" s="248"/>
      <c r="TTY26" s="248"/>
      <c r="TTZ26" s="248"/>
      <c r="TUA26" s="248"/>
      <c r="TUB26" s="248"/>
      <c r="TUC26" s="248"/>
      <c r="TUD26" s="248"/>
      <c r="TUE26" s="248"/>
      <c r="TUF26" s="248"/>
      <c r="TUG26" s="248"/>
      <c r="TUH26" s="248"/>
      <c r="TUI26" s="248"/>
      <c r="TUJ26" s="248"/>
      <c r="TUK26" s="248"/>
      <c r="TUL26" s="248"/>
      <c r="TUM26" s="248"/>
      <c r="TUN26" s="248"/>
      <c r="TUO26" s="248"/>
      <c r="TUP26" s="248"/>
      <c r="TUQ26" s="248"/>
      <c r="TUR26" s="248"/>
      <c r="TUS26" s="248"/>
      <c r="TUT26" s="248"/>
      <c r="TUU26" s="248"/>
      <c r="TUV26" s="248"/>
      <c r="TUW26" s="248"/>
      <c r="TUX26" s="248"/>
      <c r="TUY26" s="248"/>
      <c r="TUZ26" s="248"/>
      <c r="TVA26" s="248"/>
      <c r="TVB26" s="248"/>
      <c r="TVC26" s="248"/>
      <c r="TVD26" s="248"/>
      <c r="TVE26" s="248"/>
      <c r="TVF26" s="248"/>
      <c r="TVG26" s="248"/>
      <c r="TVH26" s="248"/>
      <c r="TVI26" s="248"/>
      <c r="TVJ26" s="248"/>
      <c r="TVK26" s="248"/>
      <c r="TVL26" s="248"/>
      <c r="TVM26" s="248"/>
      <c r="TVN26" s="248"/>
      <c r="TVO26" s="248"/>
      <c r="TVP26" s="248"/>
      <c r="TVQ26" s="248"/>
      <c r="TVR26" s="248"/>
      <c r="TVS26" s="248"/>
      <c r="TVT26" s="248"/>
      <c r="TVU26" s="248"/>
      <c r="TVV26" s="248"/>
      <c r="TVW26" s="248"/>
      <c r="TVX26" s="248"/>
      <c r="TVY26" s="248"/>
      <c r="TVZ26" s="248"/>
      <c r="TWA26" s="248"/>
      <c r="TWB26" s="248"/>
      <c r="TWC26" s="248"/>
      <c r="TWD26" s="248"/>
      <c r="TWE26" s="248"/>
      <c r="TWF26" s="248"/>
      <c r="TWG26" s="248"/>
      <c r="TWH26" s="248"/>
      <c r="TWI26" s="248"/>
      <c r="TWJ26" s="248"/>
      <c r="TWK26" s="248"/>
      <c r="TWL26" s="248"/>
      <c r="TWM26" s="248"/>
      <c r="TWN26" s="248"/>
      <c r="TWO26" s="248"/>
      <c r="TWP26" s="248"/>
      <c r="TWQ26" s="248"/>
      <c r="TWR26" s="248"/>
      <c r="TWS26" s="248"/>
      <c r="TWT26" s="248"/>
      <c r="TWU26" s="248"/>
      <c r="TWV26" s="248"/>
      <c r="TWW26" s="248"/>
      <c r="TWX26" s="248"/>
      <c r="TWY26" s="248"/>
      <c r="TWZ26" s="248"/>
      <c r="TXA26" s="248"/>
      <c r="TXB26" s="248"/>
      <c r="TXC26" s="248"/>
      <c r="TXD26" s="248"/>
      <c r="TXE26" s="248"/>
      <c r="TXF26" s="248"/>
      <c r="TXG26" s="248"/>
      <c r="TXH26" s="248"/>
      <c r="TXI26" s="248"/>
      <c r="TXJ26" s="248"/>
      <c r="TXK26" s="248"/>
      <c r="TXL26" s="248"/>
      <c r="TXM26" s="248"/>
      <c r="TXN26" s="248"/>
      <c r="TXO26" s="248"/>
      <c r="TXP26" s="248"/>
      <c r="TXQ26" s="248"/>
      <c r="TXR26" s="248"/>
      <c r="TXS26" s="248"/>
      <c r="TXT26" s="248"/>
      <c r="TXU26" s="248"/>
      <c r="TXV26" s="248"/>
      <c r="TXW26" s="248"/>
      <c r="TXX26" s="248"/>
      <c r="TXY26" s="248"/>
      <c r="TXZ26" s="248"/>
      <c r="TYA26" s="248"/>
      <c r="TYB26" s="248"/>
      <c r="TYC26" s="248"/>
      <c r="TYD26" s="248"/>
      <c r="TYE26" s="248"/>
      <c r="TYF26" s="248"/>
      <c r="TYG26" s="248"/>
      <c r="TYH26" s="248"/>
      <c r="TYI26" s="248"/>
      <c r="TYJ26" s="248"/>
      <c r="TYK26" s="248"/>
      <c r="TYL26" s="248"/>
      <c r="TYM26" s="248"/>
      <c r="TYN26" s="248"/>
      <c r="TYO26" s="248"/>
      <c r="TYP26" s="248"/>
      <c r="TYQ26" s="248"/>
      <c r="TYR26" s="248"/>
      <c r="TYS26" s="248"/>
      <c r="TYT26" s="248"/>
      <c r="TYU26" s="248"/>
      <c r="TYV26" s="248"/>
      <c r="TYW26" s="248"/>
      <c r="TYX26" s="248"/>
      <c r="TYY26" s="248"/>
      <c r="TYZ26" s="248"/>
      <c r="TZA26" s="248"/>
      <c r="TZB26" s="248"/>
      <c r="TZC26" s="248"/>
      <c r="TZD26" s="248"/>
      <c r="TZE26" s="248"/>
      <c r="TZF26" s="248"/>
      <c r="TZG26" s="248"/>
      <c r="TZH26" s="248"/>
      <c r="TZI26" s="248"/>
      <c r="TZJ26" s="248"/>
      <c r="TZK26" s="248"/>
      <c r="TZL26" s="248"/>
      <c r="TZM26" s="248"/>
      <c r="TZN26" s="248"/>
      <c r="TZO26" s="248"/>
      <c r="TZP26" s="248"/>
      <c r="TZQ26" s="248"/>
      <c r="TZR26" s="248"/>
      <c r="TZS26" s="248"/>
      <c r="TZT26" s="248"/>
      <c r="TZU26" s="248"/>
      <c r="TZV26" s="248"/>
      <c r="TZW26" s="248"/>
      <c r="TZX26" s="248"/>
      <c r="TZY26" s="248"/>
      <c r="TZZ26" s="248"/>
      <c r="UAA26" s="248"/>
      <c r="UAB26" s="248"/>
      <c r="UAC26" s="248"/>
      <c r="UAD26" s="248"/>
      <c r="UAE26" s="248"/>
      <c r="UAF26" s="248"/>
      <c r="UAG26" s="248"/>
      <c r="UAH26" s="248"/>
      <c r="UAI26" s="248"/>
      <c r="UAJ26" s="248"/>
      <c r="UAK26" s="248"/>
      <c r="UAL26" s="248"/>
      <c r="UAM26" s="248"/>
      <c r="UAN26" s="248"/>
      <c r="UAO26" s="248"/>
      <c r="UAP26" s="248"/>
      <c r="UAQ26" s="248"/>
      <c r="UAR26" s="248"/>
      <c r="UAS26" s="248"/>
      <c r="UAT26" s="248"/>
      <c r="UAU26" s="248"/>
      <c r="UAV26" s="248"/>
      <c r="UAW26" s="248"/>
      <c r="UAX26" s="248"/>
      <c r="UAY26" s="248"/>
      <c r="UAZ26" s="248"/>
      <c r="UBA26" s="248"/>
      <c r="UBB26" s="248"/>
      <c r="UBC26" s="248"/>
      <c r="UBD26" s="248"/>
      <c r="UBE26" s="248"/>
      <c r="UBF26" s="248"/>
      <c r="UBG26" s="248"/>
      <c r="UBH26" s="248"/>
      <c r="UBI26" s="248"/>
      <c r="UBJ26" s="248"/>
      <c r="UBK26" s="248"/>
      <c r="UBL26" s="248"/>
      <c r="UBM26" s="248"/>
      <c r="UBN26" s="248"/>
      <c r="UBO26" s="248"/>
      <c r="UBP26" s="248"/>
      <c r="UBQ26" s="248"/>
      <c r="UBR26" s="248"/>
      <c r="UBS26" s="248"/>
      <c r="UBT26" s="248"/>
      <c r="UBU26" s="248"/>
      <c r="UBV26" s="248"/>
      <c r="UBW26" s="248"/>
      <c r="UBX26" s="248"/>
      <c r="UBY26" s="248"/>
      <c r="UBZ26" s="248"/>
      <c r="UCA26" s="248"/>
      <c r="UCB26" s="248"/>
      <c r="UCC26" s="248"/>
      <c r="UCD26" s="248"/>
      <c r="UCE26" s="248"/>
      <c r="UCF26" s="248"/>
      <c r="UCG26" s="248"/>
      <c r="UCH26" s="248"/>
      <c r="UCI26" s="248"/>
      <c r="UCJ26" s="248"/>
      <c r="UCK26" s="248"/>
      <c r="UCL26" s="248"/>
      <c r="UCM26" s="248"/>
      <c r="UCN26" s="248"/>
      <c r="UCO26" s="248"/>
      <c r="UCP26" s="248"/>
      <c r="UCQ26" s="248"/>
      <c r="UCR26" s="248"/>
      <c r="UCS26" s="248"/>
      <c r="UCT26" s="248"/>
      <c r="UCU26" s="248"/>
      <c r="UCV26" s="248"/>
      <c r="UCW26" s="248"/>
      <c r="UCX26" s="248"/>
      <c r="UCY26" s="248"/>
      <c r="UCZ26" s="248"/>
      <c r="UDA26" s="248"/>
      <c r="UDB26" s="248"/>
      <c r="UDC26" s="248"/>
      <c r="UDD26" s="248"/>
      <c r="UDE26" s="248"/>
      <c r="UDF26" s="248"/>
      <c r="UDG26" s="248"/>
      <c r="UDH26" s="248"/>
      <c r="UDI26" s="248"/>
      <c r="UDJ26" s="248"/>
      <c r="UDK26" s="248"/>
      <c r="UDL26" s="248"/>
      <c r="UDM26" s="248"/>
      <c r="UDN26" s="248"/>
      <c r="UDO26" s="248"/>
      <c r="UDP26" s="248"/>
      <c r="UDQ26" s="248"/>
      <c r="UDR26" s="248"/>
      <c r="UDS26" s="248"/>
      <c r="UDT26" s="248"/>
      <c r="UDU26" s="248"/>
      <c r="UDV26" s="248"/>
      <c r="UDW26" s="248"/>
      <c r="UDX26" s="248"/>
      <c r="UDY26" s="248"/>
      <c r="UDZ26" s="248"/>
      <c r="UEA26" s="248"/>
      <c r="UEB26" s="248"/>
      <c r="UEC26" s="248"/>
      <c r="UED26" s="248"/>
      <c r="UEE26" s="248"/>
      <c r="UEF26" s="248"/>
      <c r="UEG26" s="248"/>
      <c r="UEH26" s="248"/>
      <c r="UEI26" s="248"/>
      <c r="UEJ26" s="248"/>
      <c r="UEK26" s="248"/>
      <c r="UEL26" s="248"/>
      <c r="UEM26" s="248"/>
      <c r="UEN26" s="248"/>
      <c r="UEO26" s="248"/>
      <c r="UEP26" s="248"/>
      <c r="UEQ26" s="248"/>
      <c r="UER26" s="248"/>
      <c r="UES26" s="248"/>
      <c r="UET26" s="248"/>
      <c r="UEU26" s="248"/>
      <c r="UEV26" s="248"/>
      <c r="UEW26" s="248"/>
      <c r="UEX26" s="248"/>
      <c r="UEY26" s="248"/>
      <c r="UEZ26" s="248"/>
      <c r="UFA26" s="248"/>
      <c r="UFB26" s="248"/>
      <c r="UFC26" s="248"/>
      <c r="UFD26" s="248"/>
      <c r="UFE26" s="248"/>
      <c r="UFF26" s="248"/>
      <c r="UFG26" s="248"/>
      <c r="UFH26" s="248"/>
      <c r="UFI26" s="248"/>
      <c r="UFJ26" s="248"/>
      <c r="UFK26" s="248"/>
      <c r="UFL26" s="248"/>
      <c r="UFM26" s="248"/>
      <c r="UFN26" s="248"/>
      <c r="UFO26" s="248"/>
      <c r="UFP26" s="248"/>
      <c r="UFQ26" s="248"/>
      <c r="UFR26" s="248"/>
      <c r="UFS26" s="248"/>
      <c r="UFT26" s="248"/>
      <c r="UFU26" s="248"/>
      <c r="UFV26" s="248"/>
      <c r="UFW26" s="248"/>
      <c r="UFX26" s="248"/>
      <c r="UFY26" s="248"/>
      <c r="UFZ26" s="248"/>
      <c r="UGA26" s="248"/>
      <c r="UGB26" s="248"/>
      <c r="UGC26" s="248"/>
      <c r="UGD26" s="248"/>
      <c r="UGE26" s="248"/>
      <c r="UGF26" s="248"/>
      <c r="UGG26" s="248"/>
      <c r="UGH26" s="248"/>
      <c r="UGI26" s="248"/>
      <c r="UGJ26" s="248"/>
      <c r="UGK26" s="248"/>
      <c r="UGL26" s="248"/>
      <c r="UGM26" s="248"/>
      <c r="UGN26" s="248"/>
      <c r="UGO26" s="248"/>
      <c r="UGP26" s="248"/>
      <c r="UGQ26" s="248"/>
      <c r="UGR26" s="248"/>
      <c r="UGS26" s="248"/>
      <c r="UGT26" s="248"/>
      <c r="UGU26" s="248"/>
      <c r="UGV26" s="248"/>
      <c r="UGW26" s="248"/>
      <c r="UGX26" s="248"/>
      <c r="UGY26" s="248"/>
      <c r="UGZ26" s="248"/>
      <c r="UHA26" s="248"/>
      <c r="UHB26" s="248"/>
      <c r="UHC26" s="248"/>
      <c r="UHD26" s="248"/>
      <c r="UHE26" s="248"/>
      <c r="UHF26" s="248"/>
      <c r="UHG26" s="248"/>
      <c r="UHH26" s="248"/>
      <c r="UHI26" s="248"/>
      <c r="UHJ26" s="248"/>
      <c r="UHK26" s="248"/>
      <c r="UHL26" s="248"/>
      <c r="UHM26" s="248"/>
      <c r="UHN26" s="248"/>
      <c r="UHO26" s="248"/>
      <c r="UHP26" s="248"/>
      <c r="UHQ26" s="248"/>
      <c r="UHR26" s="248"/>
      <c r="UHS26" s="248"/>
      <c r="UHT26" s="248"/>
      <c r="UHU26" s="248"/>
      <c r="UHV26" s="248"/>
      <c r="UHW26" s="248"/>
      <c r="UHX26" s="248"/>
      <c r="UHY26" s="248"/>
      <c r="UHZ26" s="248"/>
      <c r="UIA26" s="248"/>
      <c r="UIB26" s="248"/>
      <c r="UIC26" s="248"/>
      <c r="UID26" s="248"/>
      <c r="UIE26" s="248"/>
      <c r="UIF26" s="248"/>
      <c r="UIG26" s="248"/>
      <c r="UIH26" s="248"/>
      <c r="UII26" s="248"/>
      <c r="UIJ26" s="248"/>
      <c r="UIK26" s="248"/>
      <c r="UIL26" s="248"/>
      <c r="UIM26" s="248"/>
      <c r="UIN26" s="248"/>
      <c r="UIO26" s="248"/>
      <c r="UIP26" s="248"/>
      <c r="UIQ26" s="248"/>
      <c r="UIR26" s="248"/>
      <c r="UIS26" s="248"/>
      <c r="UIT26" s="248"/>
      <c r="UIU26" s="248"/>
      <c r="UIV26" s="248"/>
      <c r="UIW26" s="248"/>
      <c r="UIX26" s="248"/>
      <c r="UIY26" s="248"/>
      <c r="UIZ26" s="248"/>
      <c r="UJA26" s="248"/>
      <c r="UJB26" s="248"/>
      <c r="UJC26" s="248"/>
      <c r="UJD26" s="248"/>
      <c r="UJE26" s="248"/>
      <c r="UJF26" s="248"/>
      <c r="UJG26" s="248"/>
      <c r="UJH26" s="248"/>
      <c r="UJI26" s="248"/>
      <c r="UJJ26" s="248"/>
      <c r="UJK26" s="248"/>
      <c r="UJL26" s="248"/>
      <c r="UJM26" s="248"/>
      <c r="UJN26" s="248"/>
      <c r="UJO26" s="248"/>
      <c r="UJP26" s="248"/>
      <c r="UJQ26" s="248"/>
      <c r="UJR26" s="248"/>
      <c r="UJS26" s="248"/>
      <c r="UJT26" s="248"/>
      <c r="UJU26" s="248"/>
      <c r="UJV26" s="248"/>
      <c r="UJW26" s="248"/>
      <c r="UJX26" s="248"/>
      <c r="UJY26" s="248"/>
      <c r="UJZ26" s="248"/>
      <c r="UKA26" s="248"/>
      <c r="UKB26" s="248"/>
      <c r="UKC26" s="248"/>
      <c r="UKD26" s="248"/>
      <c r="UKE26" s="248"/>
      <c r="UKF26" s="248"/>
      <c r="UKG26" s="248"/>
      <c r="UKH26" s="248"/>
      <c r="UKI26" s="248"/>
      <c r="UKJ26" s="248"/>
      <c r="UKK26" s="248"/>
      <c r="UKL26" s="248"/>
      <c r="UKM26" s="248"/>
      <c r="UKN26" s="248"/>
      <c r="UKO26" s="248"/>
      <c r="UKP26" s="248"/>
      <c r="UKQ26" s="248"/>
      <c r="UKR26" s="248"/>
      <c r="UKS26" s="248"/>
      <c r="UKT26" s="248"/>
      <c r="UKU26" s="248"/>
      <c r="UKV26" s="248"/>
      <c r="UKW26" s="248"/>
      <c r="UKX26" s="248"/>
      <c r="UKY26" s="248"/>
      <c r="UKZ26" s="248"/>
      <c r="ULA26" s="248"/>
      <c r="ULB26" s="248"/>
      <c r="ULC26" s="248"/>
      <c r="ULD26" s="248"/>
      <c r="ULE26" s="248"/>
      <c r="ULF26" s="248"/>
      <c r="ULG26" s="248"/>
      <c r="ULH26" s="248"/>
      <c r="ULI26" s="248"/>
      <c r="ULJ26" s="248"/>
      <c r="ULK26" s="248"/>
      <c r="ULL26" s="248"/>
      <c r="ULM26" s="248"/>
      <c r="ULN26" s="248"/>
      <c r="ULO26" s="248"/>
      <c r="ULP26" s="248"/>
      <c r="ULQ26" s="248"/>
      <c r="ULR26" s="248"/>
      <c r="ULS26" s="248"/>
      <c r="ULT26" s="248"/>
      <c r="ULU26" s="248"/>
      <c r="ULV26" s="248"/>
      <c r="ULW26" s="248"/>
      <c r="ULX26" s="248"/>
      <c r="ULY26" s="248"/>
      <c r="ULZ26" s="248"/>
      <c r="UMA26" s="248"/>
      <c r="UMB26" s="248"/>
      <c r="UMC26" s="248"/>
      <c r="UMD26" s="248"/>
      <c r="UME26" s="248"/>
      <c r="UMF26" s="248"/>
      <c r="UMG26" s="248"/>
      <c r="UMH26" s="248"/>
      <c r="UMI26" s="248"/>
      <c r="UMJ26" s="248"/>
      <c r="UMK26" s="248"/>
      <c r="UML26" s="248"/>
      <c r="UMM26" s="248"/>
      <c r="UMN26" s="248"/>
      <c r="UMO26" s="248"/>
      <c r="UMP26" s="248"/>
      <c r="UMQ26" s="248"/>
      <c r="UMR26" s="248"/>
      <c r="UMS26" s="248"/>
      <c r="UMT26" s="248"/>
      <c r="UMU26" s="248"/>
      <c r="UMV26" s="248"/>
      <c r="UMW26" s="248"/>
      <c r="UMX26" s="248"/>
      <c r="UMY26" s="248"/>
      <c r="UMZ26" s="248"/>
      <c r="UNA26" s="248"/>
      <c r="UNB26" s="248"/>
      <c r="UNC26" s="248"/>
      <c r="UND26" s="248"/>
      <c r="UNE26" s="248"/>
      <c r="UNF26" s="248"/>
      <c r="UNG26" s="248"/>
      <c r="UNH26" s="248"/>
      <c r="UNI26" s="248"/>
      <c r="UNJ26" s="248"/>
      <c r="UNK26" s="248"/>
      <c r="UNL26" s="248"/>
      <c r="UNM26" s="248"/>
      <c r="UNN26" s="248"/>
      <c r="UNO26" s="248"/>
      <c r="UNP26" s="248"/>
      <c r="UNQ26" s="248"/>
      <c r="UNR26" s="248"/>
      <c r="UNS26" s="248"/>
      <c r="UNT26" s="248"/>
      <c r="UNU26" s="248"/>
      <c r="UNV26" s="248"/>
      <c r="UNW26" s="248"/>
      <c r="UNX26" s="248"/>
      <c r="UNY26" s="248"/>
      <c r="UNZ26" s="248"/>
      <c r="UOA26" s="248"/>
      <c r="UOB26" s="248"/>
      <c r="UOC26" s="248"/>
      <c r="UOD26" s="248"/>
      <c r="UOE26" s="248"/>
      <c r="UOF26" s="248"/>
      <c r="UOG26" s="248"/>
      <c r="UOH26" s="248"/>
      <c r="UOI26" s="248"/>
      <c r="UOJ26" s="248"/>
      <c r="UOK26" s="248"/>
      <c r="UOL26" s="248"/>
      <c r="UOM26" s="248"/>
      <c r="UON26" s="248"/>
      <c r="UOO26" s="248"/>
      <c r="UOP26" s="248"/>
      <c r="UOQ26" s="248"/>
      <c r="UOR26" s="248"/>
      <c r="UOS26" s="248"/>
      <c r="UOT26" s="248"/>
      <c r="UOU26" s="248"/>
      <c r="UOV26" s="248"/>
      <c r="UOW26" s="248"/>
      <c r="UOX26" s="248"/>
      <c r="UOY26" s="248"/>
      <c r="UOZ26" s="248"/>
      <c r="UPA26" s="248"/>
      <c r="UPB26" s="248"/>
      <c r="UPC26" s="248"/>
      <c r="UPD26" s="248"/>
      <c r="UPE26" s="248"/>
      <c r="UPF26" s="248"/>
      <c r="UPG26" s="248"/>
      <c r="UPH26" s="248"/>
      <c r="UPI26" s="248"/>
      <c r="UPJ26" s="248"/>
      <c r="UPK26" s="248"/>
      <c r="UPL26" s="248"/>
      <c r="UPM26" s="248"/>
      <c r="UPN26" s="248"/>
      <c r="UPO26" s="248"/>
      <c r="UPP26" s="248"/>
      <c r="UPQ26" s="248"/>
      <c r="UPR26" s="248"/>
      <c r="UPS26" s="248"/>
      <c r="UPT26" s="248"/>
      <c r="UPU26" s="248"/>
      <c r="UPV26" s="248"/>
      <c r="UPW26" s="248"/>
      <c r="UPX26" s="248"/>
      <c r="UPY26" s="248"/>
      <c r="UPZ26" s="248"/>
      <c r="UQA26" s="248"/>
      <c r="UQB26" s="248"/>
      <c r="UQC26" s="248"/>
      <c r="UQD26" s="248"/>
      <c r="UQE26" s="248"/>
      <c r="UQF26" s="248"/>
      <c r="UQG26" s="248"/>
      <c r="UQH26" s="248"/>
      <c r="UQI26" s="248"/>
      <c r="UQJ26" s="248"/>
      <c r="UQK26" s="248"/>
      <c r="UQL26" s="248"/>
      <c r="UQM26" s="248"/>
      <c r="UQN26" s="248"/>
      <c r="UQO26" s="248"/>
      <c r="UQP26" s="248"/>
      <c r="UQQ26" s="248"/>
      <c r="UQR26" s="248"/>
      <c r="UQS26" s="248"/>
      <c r="UQT26" s="248"/>
      <c r="UQU26" s="248"/>
      <c r="UQV26" s="248"/>
      <c r="UQW26" s="248"/>
      <c r="UQX26" s="248"/>
      <c r="UQY26" s="248"/>
      <c r="UQZ26" s="248"/>
      <c r="URA26" s="248"/>
      <c r="URB26" s="248"/>
      <c r="URC26" s="248"/>
      <c r="URD26" s="248"/>
      <c r="URE26" s="248"/>
      <c r="URF26" s="248"/>
      <c r="URG26" s="248"/>
      <c r="URH26" s="248"/>
      <c r="URI26" s="248"/>
      <c r="URJ26" s="248"/>
      <c r="URK26" s="248"/>
      <c r="URL26" s="248"/>
      <c r="URM26" s="248"/>
      <c r="URN26" s="248"/>
      <c r="URO26" s="248"/>
      <c r="URP26" s="248"/>
      <c r="URQ26" s="248"/>
      <c r="URR26" s="248"/>
      <c r="URS26" s="248"/>
      <c r="URT26" s="248"/>
      <c r="URU26" s="248"/>
      <c r="URV26" s="248"/>
      <c r="URW26" s="248"/>
      <c r="URX26" s="248"/>
      <c r="URY26" s="248"/>
      <c r="URZ26" s="248"/>
      <c r="USA26" s="248"/>
      <c r="USB26" s="248"/>
      <c r="USC26" s="248"/>
      <c r="USD26" s="248"/>
      <c r="USE26" s="248"/>
      <c r="USF26" s="248"/>
      <c r="USG26" s="248"/>
      <c r="USH26" s="248"/>
      <c r="USI26" s="248"/>
      <c r="USJ26" s="248"/>
      <c r="USK26" s="248"/>
      <c r="USL26" s="248"/>
      <c r="USM26" s="248"/>
      <c r="USN26" s="248"/>
      <c r="USO26" s="248"/>
      <c r="USP26" s="248"/>
      <c r="USQ26" s="248"/>
      <c r="USR26" s="248"/>
      <c r="USS26" s="248"/>
      <c r="UST26" s="248"/>
      <c r="USU26" s="248"/>
      <c r="USV26" s="248"/>
      <c r="USW26" s="248"/>
      <c r="USX26" s="248"/>
      <c r="USY26" s="248"/>
      <c r="USZ26" s="248"/>
      <c r="UTA26" s="248"/>
      <c r="UTB26" s="248"/>
      <c r="UTC26" s="248"/>
      <c r="UTD26" s="248"/>
      <c r="UTE26" s="248"/>
      <c r="UTF26" s="248"/>
      <c r="UTG26" s="248"/>
      <c r="UTH26" s="248"/>
      <c r="UTI26" s="248"/>
      <c r="UTJ26" s="248"/>
      <c r="UTK26" s="248"/>
      <c r="UTL26" s="248"/>
      <c r="UTM26" s="248"/>
      <c r="UTN26" s="248"/>
      <c r="UTO26" s="248"/>
      <c r="UTP26" s="248"/>
      <c r="UTQ26" s="248"/>
      <c r="UTR26" s="248"/>
      <c r="UTS26" s="248"/>
      <c r="UTT26" s="248"/>
      <c r="UTU26" s="248"/>
      <c r="UTV26" s="248"/>
      <c r="UTW26" s="248"/>
      <c r="UTX26" s="248"/>
      <c r="UTY26" s="248"/>
      <c r="UTZ26" s="248"/>
      <c r="UUA26" s="248"/>
      <c r="UUB26" s="248"/>
      <c r="UUC26" s="248"/>
      <c r="UUD26" s="248"/>
      <c r="UUE26" s="248"/>
      <c r="UUF26" s="248"/>
      <c r="UUG26" s="248"/>
      <c r="UUH26" s="248"/>
      <c r="UUI26" s="248"/>
      <c r="UUJ26" s="248"/>
      <c r="UUK26" s="248"/>
      <c r="UUL26" s="248"/>
      <c r="UUM26" s="248"/>
      <c r="UUN26" s="248"/>
      <c r="UUO26" s="248"/>
      <c r="UUP26" s="248"/>
      <c r="UUQ26" s="248"/>
      <c r="UUR26" s="248"/>
      <c r="UUS26" s="248"/>
      <c r="UUT26" s="248"/>
      <c r="UUU26" s="248"/>
      <c r="UUV26" s="248"/>
      <c r="UUW26" s="248"/>
      <c r="UUX26" s="248"/>
      <c r="UUY26" s="248"/>
      <c r="UUZ26" s="248"/>
      <c r="UVA26" s="248"/>
      <c r="UVB26" s="248"/>
      <c r="UVC26" s="248"/>
      <c r="UVD26" s="248"/>
      <c r="UVE26" s="248"/>
      <c r="UVF26" s="248"/>
      <c r="UVG26" s="248"/>
      <c r="UVH26" s="248"/>
      <c r="UVI26" s="248"/>
      <c r="UVJ26" s="248"/>
      <c r="UVK26" s="248"/>
      <c r="UVL26" s="248"/>
      <c r="UVM26" s="248"/>
      <c r="UVN26" s="248"/>
      <c r="UVO26" s="248"/>
      <c r="UVP26" s="248"/>
      <c r="UVQ26" s="248"/>
      <c r="UVR26" s="248"/>
      <c r="UVS26" s="248"/>
      <c r="UVT26" s="248"/>
      <c r="UVU26" s="248"/>
      <c r="UVV26" s="248"/>
      <c r="UVW26" s="248"/>
      <c r="UVX26" s="248"/>
      <c r="UVY26" s="248"/>
      <c r="UVZ26" s="248"/>
      <c r="UWA26" s="248"/>
      <c r="UWB26" s="248"/>
      <c r="UWC26" s="248"/>
      <c r="UWD26" s="248"/>
      <c r="UWE26" s="248"/>
      <c r="UWF26" s="248"/>
      <c r="UWG26" s="248"/>
      <c r="UWH26" s="248"/>
      <c r="UWI26" s="248"/>
      <c r="UWJ26" s="248"/>
      <c r="UWK26" s="248"/>
      <c r="UWL26" s="248"/>
      <c r="UWM26" s="248"/>
      <c r="UWN26" s="248"/>
      <c r="UWO26" s="248"/>
      <c r="UWP26" s="248"/>
      <c r="UWQ26" s="248"/>
      <c r="UWR26" s="248"/>
      <c r="UWS26" s="248"/>
      <c r="UWT26" s="248"/>
      <c r="UWU26" s="248"/>
      <c r="UWV26" s="248"/>
      <c r="UWW26" s="248"/>
      <c r="UWX26" s="248"/>
      <c r="UWY26" s="248"/>
      <c r="UWZ26" s="248"/>
      <c r="UXA26" s="248"/>
      <c r="UXB26" s="248"/>
      <c r="UXC26" s="248"/>
      <c r="UXD26" s="248"/>
      <c r="UXE26" s="248"/>
      <c r="UXF26" s="248"/>
      <c r="UXG26" s="248"/>
      <c r="UXH26" s="248"/>
      <c r="UXI26" s="248"/>
      <c r="UXJ26" s="248"/>
      <c r="UXK26" s="248"/>
      <c r="UXL26" s="248"/>
      <c r="UXM26" s="248"/>
      <c r="UXN26" s="248"/>
      <c r="UXO26" s="248"/>
      <c r="UXP26" s="248"/>
      <c r="UXQ26" s="248"/>
      <c r="UXR26" s="248"/>
      <c r="UXS26" s="248"/>
      <c r="UXT26" s="248"/>
      <c r="UXU26" s="248"/>
      <c r="UXV26" s="248"/>
      <c r="UXW26" s="248"/>
      <c r="UXX26" s="248"/>
      <c r="UXY26" s="248"/>
      <c r="UXZ26" s="248"/>
      <c r="UYA26" s="248"/>
      <c r="UYB26" s="248"/>
      <c r="UYC26" s="248"/>
      <c r="UYD26" s="248"/>
      <c r="UYE26" s="248"/>
      <c r="UYF26" s="248"/>
      <c r="UYG26" s="248"/>
      <c r="UYH26" s="248"/>
      <c r="UYI26" s="248"/>
      <c r="UYJ26" s="248"/>
      <c r="UYK26" s="248"/>
      <c r="UYL26" s="248"/>
      <c r="UYM26" s="248"/>
      <c r="UYN26" s="248"/>
      <c r="UYO26" s="248"/>
      <c r="UYP26" s="248"/>
      <c r="UYQ26" s="248"/>
      <c r="UYR26" s="248"/>
      <c r="UYS26" s="248"/>
      <c r="UYT26" s="248"/>
      <c r="UYU26" s="248"/>
      <c r="UYV26" s="248"/>
      <c r="UYW26" s="248"/>
      <c r="UYX26" s="248"/>
      <c r="UYY26" s="248"/>
      <c r="UYZ26" s="248"/>
      <c r="UZA26" s="248"/>
      <c r="UZB26" s="248"/>
      <c r="UZC26" s="248"/>
      <c r="UZD26" s="248"/>
      <c r="UZE26" s="248"/>
      <c r="UZF26" s="248"/>
      <c r="UZG26" s="248"/>
      <c r="UZH26" s="248"/>
      <c r="UZI26" s="248"/>
      <c r="UZJ26" s="248"/>
      <c r="UZK26" s="248"/>
      <c r="UZL26" s="248"/>
      <c r="UZM26" s="248"/>
      <c r="UZN26" s="248"/>
      <c r="UZO26" s="248"/>
      <c r="UZP26" s="248"/>
      <c r="UZQ26" s="248"/>
      <c r="UZR26" s="248"/>
      <c r="UZS26" s="248"/>
      <c r="UZT26" s="248"/>
      <c r="UZU26" s="248"/>
      <c r="UZV26" s="248"/>
      <c r="UZW26" s="248"/>
      <c r="UZX26" s="248"/>
      <c r="UZY26" s="248"/>
      <c r="UZZ26" s="248"/>
      <c r="VAA26" s="248"/>
      <c r="VAB26" s="248"/>
      <c r="VAC26" s="248"/>
      <c r="VAD26" s="248"/>
      <c r="VAE26" s="248"/>
      <c r="VAF26" s="248"/>
      <c r="VAG26" s="248"/>
      <c r="VAH26" s="248"/>
      <c r="VAI26" s="248"/>
      <c r="VAJ26" s="248"/>
      <c r="VAK26" s="248"/>
      <c r="VAL26" s="248"/>
      <c r="VAM26" s="248"/>
      <c r="VAN26" s="248"/>
      <c r="VAO26" s="248"/>
      <c r="VAP26" s="248"/>
      <c r="VAQ26" s="248"/>
      <c r="VAR26" s="248"/>
      <c r="VAS26" s="248"/>
      <c r="VAT26" s="248"/>
      <c r="VAU26" s="248"/>
      <c r="VAV26" s="248"/>
      <c r="VAW26" s="248"/>
      <c r="VAX26" s="248"/>
      <c r="VAY26" s="248"/>
      <c r="VAZ26" s="248"/>
      <c r="VBA26" s="248"/>
      <c r="VBB26" s="248"/>
      <c r="VBC26" s="248"/>
      <c r="VBD26" s="248"/>
      <c r="VBE26" s="248"/>
      <c r="VBF26" s="248"/>
      <c r="VBG26" s="248"/>
      <c r="VBH26" s="248"/>
      <c r="VBI26" s="248"/>
      <c r="VBJ26" s="248"/>
      <c r="VBK26" s="248"/>
      <c r="VBL26" s="248"/>
      <c r="VBM26" s="248"/>
      <c r="VBN26" s="248"/>
      <c r="VBO26" s="248"/>
      <c r="VBP26" s="248"/>
      <c r="VBQ26" s="248"/>
      <c r="VBR26" s="248"/>
      <c r="VBS26" s="248"/>
      <c r="VBT26" s="248"/>
      <c r="VBU26" s="248"/>
      <c r="VBV26" s="248"/>
      <c r="VBW26" s="248"/>
      <c r="VBX26" s="248"/>
      <c r="VBY26" s="248"/>
      <c r="VBZ26" s="248"/>
      <c r="VCA26" s="248"/>
      <c r="VCB26" s="248"/>
      <c r="VCC26" s="248"/>
      <c r="VCD26" s="248"/>
      <c r="VCE26" s="248"/>
      <c r="VCF26" s="248"/>
      <c r="VCG26" s="248"/>
      <c r="VCH26" s="248"/>
      <c r="VCI26" s="248"/>
      <c r="VCJ26" s="248"/>
      <c r="VCK26" s="248"/>
      <c r="VCL26" s="248"/>
      <c r="VCM26" s="248"/>
      <c r="VCN26" s="248"/>
      <c r="VCO26" s="248"/>
      <c r="VCP26" s="248"/>
      <c r="VCQ26" s="248"/>
      <c r="VCR26" s="248"/>
      <c r="VCS26" s="248"/>
      <c r="VCT26" s="248"/>
      <c r="VCU26" s="248"/>
      <c r="VCV26" s="248"/>
      <c r="VCW26" s="248"/>
      <c r="VCX26" s="248"/>
      <c r="VCY26" s="248"/>
      <c r="VCZ26" s="248"/>
      <c r="VDA26" s="248"/>
      <c r="VDB26" s="248"/>
      <c r="VDC26" s="248"/>
      <c r="VDD26" s="248"/>
      <c r="VDE26" s="248"/>
      <c r="VDF26" s="248"/>
      <c r="VDG26" s="248"/>
      <c r="VDH26" s="248"/>
      <c r="VDI26" s="248"/>
      <c r="VDJ26" s="248"/>
      <c r="VDK26" s="248"/>
      <c r="VDL26" s="248"/>
      <c r="VDM26" s="248"/>
      <c r="VDN26" s="248"/>
      <c r="VDO26" s="248"/>
      <c r="VDP26" s="248"/>
      <c r="VDQ26" s="248"/>
      <c r="VDR26" s="248"/>
      <c r="VDS26" s="248"/>
      <c r="VDT26" s="248"/>
      <c r="VDU26" s="248"/>
      <c r="VDV26" s="248"/>
      <c r="VDW26" s="248"/>
      <c r="VDX26" s="248"/>
      <c r="VDY26" s="248"/>
      <c r="VDZ26" s="248"/>
      <c r="VEA26" s="248"/>
      <c r="VEB26" s="248"/>
      <c r="VEC26" s="248"/>
      <c r="VED26" s="248"/>
      <c r="VEE26" s="248"/>
      <c r="VEF26" s="248"/>
      <c r="VEG26" s="248"/>
      <c r="VEH26" s="248"/>
      <c r="VEI26" s="248"/>
      <c r="VEJ26" s="248"/>
      <c r="VEK26" s="248"/>
      <c r="VEL26" s="248"/>
      <c r="VEM26" s="248"/>
      <c r="VEN26" s="248"/>
      <c r="VEO26" s="248"/>
      <c r="VEP26" s="248"/>
      <c r="VEQ26" s="248"/>
      <c r="VER26" s="248"/>
      <c r="VES26" s="248"/>
      <c r="VET26" s="248"/>
      <c r="VEU26" s="248"/>
      <c r="VEV26" s="248"/>
      <c r="VEW26" s="248"/>
      <c r="VEX26" s="248"/>
      <c r="VEY26" s="248"/>
      <c r="VEZ26" s="248"/>
      <c r="VFA26" s="248"/>
      <c r="VFB26" s="248"/>
      <c r="VFC26" s="248"/>
      <c r="VFD26" s="248"/>
      <c r="VFE26" s="248"/>
      <c r="VFF26" s="248"/>
      <c r="VFG26" s="248"/>
      <c r="VFH26" s="248"/>
      <c r="VFI26" s="248"/>
      <c r="VFJ26" s="248"/>
      <c r="VFK26" s="248"/>
      <c r="VFL26" s="248"/>
      <c r="VFM26" s="248"/>
      <c r="VFN26" s="248"/>
      <c r="VFO26" s="248"/>
      <c r="VFP26" s="248"/>
      <c r="VFQ26" s="248"/>
      <c r="VFR26" s="248"/>
      <c r="VFS26" s="248"/>
      <c r="VFT26" s="248"/>
      <c r="VFU26" s="248"/>
      <c r="VFV26" s="248"/>
      <c r="VFW26" s="248"/>
      <c r="VFX26" s="248"/>
      <c r="VFY26" s="248"/>
      <c r="VFZ26" s="248"/>
      <c r="VGA26" s="248"/>
      <c r="VGB26" s="248"/>
      <c r="VGC26" s="248"/>
      <c r="VGD26" s="248"/>
      <c r="VGE26" s="248"/>
      <c r="VGF26" s="248"/>
      <c r="VGG26" s="248"/>
      <c r="VGH26" s="248"/>
      <c r="VGI26" s="248"/>
      <c r="VGJ26" s="248"/>
      <c r="VGK26" s="248"/>
      <c r="VGL26" s="248"/>
      <c r="VGM26" s="248"/>
      <c r="VGN26" s="248"/>
      <c r="VGO26" s="248"/>
      <c r="VGP26" s="248"/>
      <c r="VGQ26" s="248"/>
      <c r="VGR26" s="248"/>
      <c r="VGS26" s="248"/>
      <c r="VGT26" s="248"/>
      <c r="VGU26" s="248"/>
      <c r="VGV26" s="248"/>
      <c r="VGW26" s="248"/>
      <c r="VGX26" s="248"/>
      <c r="VGY26" s="248"/>
      <c r="VGZ26" s="248"/>
      <c r="VHA26" s="248"/>
      <c r="VHB26" s="248"/>
      <c r="VHC26" s="248"/>
      <c r="VHD26" s="248"/>
      <c r="VHE26" s="248"/>
      <c r="VHF26" s="248"/>
      <c r="VHG26" s="248"/>
      <c r="VHH26" s="248"/>
      <c r="VHI26" s="248"/>
      <c r="VHJ26" s="248"/>
      <c r="VHK26" s="248"/>
      <c r="VHL26" s="248"/>
      <c r="VHM26" s="248"/>
      <c r="VHN26" s="248"/>
      <c r="VHO26" s="248"/>
      <c r="VHP26" s="248"/>
      <c r="VHQ26" s="248"/>
      <c r="VHR26" s="248"/>
      <c r="VHS26" s="248"/>
      <c r="VHT26" s="248"/>
      <c r="VHU26" s="248"/>
      <c r="VHV26" s="248"/>
      <c r="VHW26" s="248"/>
      <c r="VHX26" s="248"/>
      <c r="VHY26" s="248"/>
      <c r="VHZ26" s="248"/>
      <c r="VIA26" s="248"/>
      <c r="VIB26" s="248"/>
      <c r="VIC26" s="248"/>
      <c r="VID26" s="248"/>
      <c r="VIE26" s="248"/>
      <c r="VIF26" s="248"/>
      <c r="VIG26" s="248"/>
      <c r="VIH26" s="248"/>
      <c r="VII26" s="248"/>
      <c r="VIJ26" s="248"/>
      <c r="VIK26" s="248"/>
      <c r="VIL26" s="248"/>
      <c r="VIM26" s="248"/>
      <c r="VIN26" s="248"/>
      <c r="VIO26" s="248"/>
      <c r="VIP26" s="248"/>
      <c r="VIQ26" s="248"/>
      <c r="VIR26" s="248"/>
      <c r="VIS26" s="248"/>
      <c r="VIT26" s="248"/>
      <c r="VIU26" s="248"/>
      <c r="VIV26" s="248"/>
      <c r="VIW26" s="248"/>
      <c r="VIX26" s="248"/>
      <c r="VIY26" s="248"/>
      <c r="VIZ26" s="248"/>
      <c r="VJA26" s="248"/>
      <c r="VJB26" s="248"/>
      <c r="VJC26" s="248"/>
      <c r="VJD26" s="248"/>
      <c r="VJE26" s="248"/>
      <c r="VJF26" s="248"/>
      <c r="VJG26" s="248"/>
      <c r="VJH26" s="248"/>
      <c r="VJI26" s="248"/>
      <c r="VJJ26" s="248"/>
      <c r="VJK26" s="248"/>
      <c r="VJL26" s="248"/>
      <c r="VJM26" s="248"/>
      <c r="VJN26" s="248"/>
      <c r="VJO26" s="248"/>
      <c r="VJP26" s="248"/>
      <c r="VJQ26" s="248"/>
      <c r="VJR26" s="248"/>
      <c r="VJS26" s="248"/>
      <c r="VJT26" s="248"/>
      <c r="VJU26" s="248"/>
      <c r="VJV26" s="248"/>
      <c r="VJW26" s="248"/>
      <c r="VJX26" s="248"/>
      <c r="VJY26" s="248"/>
      <c r="VJZ26" s="248"/>
      <c r="VKA26" s="248"/>
      <c r="VKB26" s="248"/>
      <c r="VKC26" s="248"/>
      <c r="VKD26" s="248"/>
      <c r="VKE26" s="248"/>
      <c r="VKF26" s="248"/>
      <c r="VKG26" s="248"/>
      <c r="VKH26" s="248"/>
      <c r="VKI26" s="248"/>
      <c r="VKJ26" s="248"/>
      <c r="VKK26" s="248"/>
      <c r="VKL26" s="248"/>
      <c r="VKM26" s="248"/>
      <c r="VKN26" s="248"/>
      <c r="VKO26" s="248"/>
      <c r="VKP26" s="248"/>
      <c r="VKQ26" s="248"/>
      <c r="VKR26" s="248"/>
      <c r="VKS26" s="248"/>
      <c r="VKT26" s="248"/>
      <c r="VKU26" s="248"/>
      <c r="VKV26" s="248"/>
      <c r="VKW26" s="248"/>
      <c r="VKX26" s="248"/>
      <c r="VKY26" s="248"/>
      <c r="VKZ26" s="248"/>
      <c r="VLA26" s="248"/>
      <c r="VLB26" s="248"/>
      <c r="VLC26" s="248"/>
      <c r="VLD26" s="248"/>
      <c r="VLE26" s="248"/>
      <c r="VLF26" s="248"/>
      <c r="VLG26" s="248"/>
      <c r="VLH26" s="248"/>
      <c r="VLI26" s="248"/>
      <c r="VLJ26" s="248"/>
      <c r="VLK26" s="248"/>
      <c r="VLL26" s="248"/>
      <c r="VLM26" s="248"/>
      <c r="VLN26" s="248"/>
      <c r="VLO26" s="248"/>
      <c r="VLP26" s="248"/>
      <c r="VLQ26" s="248"/>
      <c r="VLR26" s="248"/>
      <c r="VLS26" s="248"/>
      <c r="VLT26" s="248"/>
      <c r="VLU26" s="248"/>
      <c r="VLV26" s="248"/>
      <c r="VLW26" s="248"/>
      <c r="VLX26" s="248"/>
      <c r="VLY26" s="248"/>
      <c r="VLZ26" s="248"/>
      <c r="VMA26" s="248"/>
      <c r="VMB26" s="248"/>
      <c r="VMC26" s="248"/>
      <c r="VMD26" s="248"/>
      <c r="VME26" s="248"/>
      <c r="VMF26" s="248"/>
      <c r="VMG26" s="248"/>
      <c r="VMH26" s="248"/>
      <c r="VMI26" s="248"/>
      <c r="VMJ26" s="248"/>
      <c r="VMK26" s="248"/>
      <c r="VML26" s="248"/>
      <c r="VMM26" s="248"/>
      <c r="VMN26" s="248"/>
      <c r="VMO26" s="248"/>
      <c r="VMP26" s="248"/>
      <c r="VMQ26" s="248"/>
      <c r="VMR26" s="248"/>
      <c r="VMS26" s="248"/>
      <c r="VMT26" s="248"/>
      <c r="VMU26" s="248"/>
      <c r="VMV26" s="248"/>
      <c r="VMW26" s="248"/>
      <c r="VMX26" s="248"/>
      <c r="VMY26" s="248"/>
      <c r="VMZ26" s="248"/>
      <c r="VNA26" s="248"/>
      <c r="VNB26" s="248"/>
      <c r="VNC26" s="248"/>
      <c r="VND26" s="248"/>
      <c r="VNE26" s="248"/>
      <c r="VNF26" s="248"/>
      <c r="VNG26" s="248"/>
      <c r="VNH26" s="248"/>
      <c r="VNI26" s="248"/>
      <c r="VNJ26" s="248"/>
      <c r="VNK26" s="248"/>
      <c r="VNL26" s="248"/>
      <c r="VNM26" s="248"/>
      <c r="VNN26" s="248"/>
      <c r="VNO26" s="248"/>
      <c r="VNP26" s="248"/>
      <c r="VNQ26" s="248"/>
      <c r="VNR26" s="248"/>
      <c r="VNS26" s="248"/>
      <c r="VNT26" s="248"/>
      <c r="VNU26" s="248"/>
      <c r="VNV26" s="248"/>
      <c r="VNW26" s="248"/>
      <c r="VNX26" s="248"/>
      <c r="VNY26" s="248"/>
      <c r="VNZ26" s="248"/>
      <c r="VOA26" s="248"/>
      <c r="VOB26" s="248"/>
      <c r="VOC26" s="248"/>
      <c r="VOD26" s="248"/>
      <c r="VOE26" s="248"/>
      <c r="VOF26" s="248"/>
      <c r="VOG26" s="248"/>
      <c r="VOH26" s="248"/>
      <c r="VOI26" s="248"/>
      <c r="VOJ26" s="248"/>
      <c r="VOK26" s="248"/>
      <c r="VOL26" s="248"/>
      <c r="VOM26" s="248"/>
      <c r="VON26" s="248"/>
      <c r="VOO26" s="248"/>
      <c r="VOP26" s="248"/>
      <c r="VOQ26" s="248"/>
      <c r="VOR26" s="248"/>
      <c r="VOS26" s="248"/>
      <c r="VOT26" s="248"/>
      <c r="VOU26" s="248"/>
      <c r="VOV26" s="248"/>
      <c r="VOW26" s="248"/>
      <c r="VOX26" s="248"/>
      <c r="VOY26" s="248"/>
      <c r="VOZ26" s="248"/>
      <c r="VPA26" s="248"/>
      <c r="VPB26" s="248"/>
      <c r="VPC26" s="248"/>
      <c r="VPD26" s="248"/>
      <c r="VPE26" s="248"/>
      <c r="VPF26" s="248"/>
      <c r="VPG26" s="248"/>
      <c r="VPH26" s="248"/>
      <c r="VPI26" s="248"/>
      <c r="VPJ26" s="248"/>
      <c r="VPK26" s="248"/>
      <c r="VPL26" s="248"/>
      <c r="VPM26" s="248"/>
      <c r="VPN26" s="248"/>
      <c r="VPO26" s="248"/>
      <c r="VPP26" s="248"/>
      <c r="VPQ26" s="248"/>
      <c r="VPR26" s="248"/>
      <c r="VPS26" s="248"/>
      <c r="VPT26" s="248"/>
      <c r="VPU26" s="248"/>
      <c r="VPV26" s="248"/>
      <c r="VPW26" s="248"/>
      <c r="VPX26" s="248"/>
      <c r="VPY26" s="248"/>
      <c r="VPZ26" s="248"/>
      <c r="VQA26" s="248"/>
      <c r="VQB26" s="248"/>
      <c r="VQC26" s="248"/>
      <c r="VQD26" s="248"/>
      <c r="VQE26" s="248"/>
      <c r="VQF26" s="248"/>
      <c r="VQG26" s="248"/>
      <c r="VQH26" s="248"/>
      <c r="VQI26" s="248"/>
      <c r="VQJ26" s="248"/>
      <c r="VQK26" s="248"/>
      <c r="VQL26" s="248"/>
      <c r="VQM26" s="248"/>
      <c r="VQN26" s="248"/>
      <c r="VQO26" s="248"/>
      <c r="VQP26" s="248"/>
      <c r="VQQ26" s="248"/>
      <c r="VQR26" s="248"/>
      <c r="VQS26" s="248"/>
      <c r="VQT26" s="248"/>
      <c r="VQU26" s="248"/>
      <c r="VQV26" s="248"/>
      <c r="VQW26" s="248"/>
      <c r="VQX26" s="248"/>
      <c r="VQY26" s="248"/>
      <c r="VQZ26" s="248"/>
      <c r="VRA26" s="248"/>
      <c r="VRB26" s="248"/>
      <c r="VRC26" s="248"/>
      <c r="VRD26" s="248"/>
      <c r="VRE26" s="248"/>
      <c r="VRF26" s="248"/>
      <c r="VRG26" s="248"/>
      <c r="VRH26" s="248"/>
      <c r="VRI26" s="248"/>
      <c r="VRJ26" s="248"/>
      <c r="VRK26" s="248"/>
      <c r="VRL26" s="248"/>
      <c r="VRM26" s="248"/>
      <c r="VRN26" s="248"/>
      <c r="VRO26" s="248"/>
      <c r="VRP26" s="248"/>
      <c r="VRQ26" s="248"/>
      <c r="VRR26" s="248"/>
      <c r="VRS26" s="248"/>
      <c r="VRT26" s="248"/>
      <c r="VRU26" s="248"/>
      <c r="VRV26" s="248"/>
      <c r="VRW26" s="248"/>
      <c r="VRX26" s="248"/>
      <c r="VRY26" s="248"/>
      <c r="VRZ26" s="248"/>
      <c r="VSA26" s="248"/>
      <c r="VSB26" s="248"/>
      <c r="VSC26" s="248"/>
      <c r="VSD26" s="248"/>
      <c r="VSE26" s="248"/>
      <c r="VSF26" s="248"/>
      <c r="VSG26" s="248"/>
      <c r="VSH26" s="248"/>
      <c r="VSI26" s="248"/>
      <c r="VSJ26" s="248"/>
      <c r="VSK26" s="248"/>
      <c r="VSL26" s="248"/>
      <c r="VSM26" s="248"/>
      <c r="VSN26" s="248"/>
      <c r="VSO26" s="248"/>
      <c r="VSP26" s="248"/>
      <c r="VSQ26" s="248"/>
      <c r="VSR26" s="248"/>
      <c r="VSS26" s="248"/>
      <c r="VST26" s="248"/>
      <c r="VSU26" s="248"/>
      <c r="VSV26" s="248"/>
      <c r="VSW26" s="248"/>
      <c r="VSX26" s="248"/>
      <c r="VSY26" s="248"/>
      <c r="VSZ26" s="248"/>
      <c r="VTA26" s="248"/>
      <c r="VTB26" s="248"/>
      <c r="VTC26" s="248"/>
      <c r="VTD26" s="248"/>
      <c r="VTE26" s="248"/>
      <c r="VTF26" s="248"/>
      <c r="VTG26" s="248"/>
      <c r="VTH26" s="248"/>
      <c r="VTI26" s="248"/>
      <c r="VTJ26" s="248"/>
      <c r="VTK26" s="248"/>
      <c r="VTL26" s="248"/>
      <c r="VTM26" s="248"/>
      <c r="VTN26" s="248"/>
      <c r="VTO26" s="248"/>
      <c r="VTP26" s="248"/>
      <c r="VTQ26" s="248"/>
      <c r="VTR26" s="248"/>
      <c r="VTS26" s="248"/>
      <c r="VTT26" s="248"/>
      <c r="VTU26" s="248"/>
      <c r="VTV26" s="248"/>
      <c r="VTW26" s="248"/>
      <c r="VTX26" s="248"/>
      <c r="VTY26" s="248"/>
      <c r="VTZ26" s="248"/>
      <c r="VUA26" s="248"/>
      <c r="VUB26" s="248"/>
      <c r="VUC26" s="248"/>
      <c r="VUD26" s="248"/>
      <c r="VUE26" s="248"/>
      <c r="VUF26" s="248"/>
      <c r="VUG26" s="248"/>
      <c r="VUH26" s="248"/>
      <c r="VUI26" s="248"/>
      <c r="VUJ26" s="248"/>
      <c r="VUK26" s="248"/>
      <c r="VUL26" s="248"/>
      <c r="VUM26" s="248"/>
      <c r="VUN26" s="248"/>
      <c r="VUO26" s="248"/>
      <c r="VUP26" s="248"/>
      <c r="VUQ26" s="248"/>
      <c r="VUR26" s="248"/>
      <c r="VUS26" s="248"/>
      <c r="VUT26" s="248"/>
      <c r="VUU26" s="248"/>
      <c r="VUV26" s="248"/>
      <c r="VUW26" s="248"/>
      <c r="VUX26" s="248"/>
      <c r="VUY26" s="248"/>
      <c r="VUZ26" s="248"/>
      <c r="VVA26" s="248"/>
      <c r="VVB26" s="248"/>
      <c r="VVC26" s="248"/>
      <c r="VVD26" s="248"/>
      <c r="VVE26" s="248"/>
      <c r="VVF26" s="248"/>
      <c r="VVG26" s="248"/>
      <c r="VVH26" s="248"/>
      <c r="VVI26" s="248"/>
      <c r="VVJ26" s="248"/>
      <c r="VVK26" s="248"/>
      <c r="VVL26" s="248"/>
      <c r="VVM26" s="248"/>
      <c r="VVN26" s="248"/>
      <c r="VVO26" s="248"/>
      <c r="VVP26" s="248"/>
      <c r="VVQ26" s="248"/>
      <c r="VVR26" s="248"/>
      <c r="VVS26" s="248"/>
      <c r="VVT26" s="248"/>
      <c r="VVU26" s="248"/>
      <c r="VVV26" s="248"/>
      <c r="VVW26" s="248"/>
      <c r="VVX26" s="248"/>
      <c r="VVY26" s="248"/>
      <c r="VVZ26" s="248"/>
      <c r="VWA26" s="248"/>
      <c r="VWB26" s="248"/>
      <c r="VWC26" s="248"/>
      <c r="VWD26" s="248"/>
      <c r="VWE26" s="248"/>
      <c r="VWF26" s="248"/>
      <c r="VWG26" s="248"/>
      <c r="VWH26" s="248"/>
      <c r="VWI26" s="248"/>
      <c r="VWJ26" s="248"/>
      <c r="VWK26" s="248"/>
      <c r="VWL26" s="248"/>
      <c r="VWM26" s="248"/>
      <c r="VWN26" s="248"/>
      <c r="VWO26" s="248"/>
      <c r="VWP26" s="248"/>
      <c r="VWQ26" s="248"/>
      <c r="VWR26" s="248"/>
      <c r="VWS26" s="248"/>
      <c r="VWT26" s="248"/>
      <c r="VWU26" s="248"/>
      <c r="VWV26" s="248"/>
      <c r="VWW26" s="248"/>
      <c r="VWX26" s="248"/>
      <c r="VWY26" s="248"/>
      <c r="VWZ26" s="248"/>
      <c r="VXA26" s="248"/>
      <c r="VXB26" s="248"/>
      <c r="VXC26" s="248"/>
      <c r="VXD26" s="248"/>
      <c r="VXE26" s="248"/>
      <c r="VXF26" s="248"/>
      <c r="VXG26" s="248"/>
      <c r="VXH26" s="248"/>
      <c r="VXI26" s="248"/>
      <c r="VXJ26" s="248"/>
      <c r="VXK26" s="248"/>
      <c r="VXL26" s="248"/>
      <c r="VXM26" s="248"/>
      <c r="VXN26" s="248"/>
      <c r="VXO26" s="248"/>
      <c r="VXP26" s="248"/>
      <c r="VXQ26" s="248"/>
      <c r="VXR26" s="248"/>
      <c r="VXS26" s="248"/>
      <c r="VXT26" s="248"/>
      <c r="VXU26" s="248"/>
      <c r="VXV26" s="248"/>
      <c r="VXW26" s="248"/>
      <c r="VXX26" s="248"/>
      <c r="VXY26" s="248"/>
      <c r="VXZ26" s="248"/>
      <c r="VYA26" s="248"/>
      <c r="VYB26" s="248"/>
      <c r="VYC26" s="248"/>
      <c r="VYD26" s="248"/>
      <c r="VYE26" s="248"/>
      <c r="VYF26" s="248"/>
      <c r="VYG26" s="248"/>
      <c r="VYH26" s="248"/>
      <c r="VYI26" s="248"/>
      <c r="VYJ26" s="248"/>
      <c r="VYK26" s="248"/>
      <c r="VYL26" s="248"/>
      <c r="VYM26" s="248"/>
      <c r="VYN26" s="248"/>
      <c r="VYO26" s="248"/>
      <c r="VYP26" s="248"/>
      <c r="VYQ26" s="248"/>
      <c r="VYR26" s="248"/>
      <c r="VYS26" s="248"/>
      <c r="VYT26" s="248"/>
      <c r="VYU26" s="248"/>
      <c r="VYV26" s="248"/>
      <c r="VYW26" s="248"/>
      <c r="VYX26" s="248"/>
      <c r="VYY26" s="248"/>
      <c r="VYZ26" s="248"/>
      <c r="VZA26" s="248"/>
      <c r="VZB26" s="248"/>
      <c r="VZC26" s="248"/>
      <c r="VZD26" s="248"/>
      <c r="VZE26" s="248"/>
      <c r="VZF26" s="248"/>
      <c r="VZG26" s="248"/>
      <c r="VZH26" s="248"/>
      <c r="VZI26" s="248"/>
      <c r="VZJ26" s="248"/>
      <c r="VZK26" s="248"/>
      <c r="VZL26" s="248"/>
      <c r="VZM26" s="248"/>
      <c r="VZN26" s="248"/>
      <c r="VZO26" s="248"/>
      <c r="VZP26" s="248"/>
      <c r="VZQ26" s="248"/>
      <c r="VZR26" s="248"/>
      <c r="VZS26" s="248"/>
      <c r="VZT26" s="248"/>
      <c r="VZU26" s="248"/>
      <c r="VZV26" s="248"/>
      <c r="VZW26" s="248"/>
      <c r="VZX26" s="248"/>
      <c r="VZY26" s="248"/>
      <c r="VZZ26" s="248"/>
      <c r="WAA26" s="248"/>
      <c r="WAB26" s="248"/>
      <c r="WAC26" s="248"/>
      <c r="WAD26" s="248"/>
      <c r="WAE26" s="248"/>
      <c r="WAF26" s="248"/>
      <c r="WAG26" s="248"/>
      <c r="WAH26" s="248"/>
      <c r="WAI26" s="248"/>
      <c r="WAJ26" s="248"/>
      <c r="WAK26" s="248"/>
      <c r="WAL26" s="248"/>
      <c r="WAM26" s="248"/>
      <c r="WAN26" s="248"/>
      <c r="WAO26" s="248"/>
      <c r="WAP26" s="248"/>
      <c r="WAQ26" s="248"/>
      <c r="WAR26" s="248"/>
      <c r="WAS26" s="248"/>
      <c r="WAT26" s="248"/>
      <c r="WAU26" s="248"/>
      <c r="WAV26" s="248"/>
      <c r="WAW26" s="248"/>
      <c r="WAX26" s="248"/>
      <c r="WAY26" s="248"/>
      <c r="WAZ26" s="248"/>
      <c r="WBA26" s="248"/>
      <c r="WBB26" s="248"/>
      <c r="WBC26" s="248"/>
      <c r="WBD26" s="248"/>
      <c r="WBE26" s="248"/>
      <c r="WBF26" s="248"/>
      <c r="WBG26" s="248"/>
      <c r="WBH26" s="248"/>
      <c r="WBI26" s="248"/>
      <c r="WBJ26" s="248"/>
      <c r="WBK26" s="248"/>
      <c r="WBL26" s="248"/>
      <c r="WBM26" s="248"/>
      <c r="WBN26" s="248"/>
      <c r="WBO26" s="248"/>
      <c r="WBP26" s="248"/>
      <c r="WBQ26" s="248"/>
      <c r="WBR26" s="248"/>
      <c r="WBS26" s="248"/>
      <c r="WBT26" s="248"/>
      <c r="WBU26" s="248"/>
      <c r="WBV26" s="248"/>
      <c r="WBW26" s="248"/>
      <c r="WBX26" s="248"/>
      <c r="WBY26" s="248"/>
      <c r="WBZ26" s="248"/>
      <c r="WCA26" s="248"/>
      <c r="WCB26" s="248"/>
      <c r="WCC26" s="248"/>
      <c r="WCD26" s="248"/>
      <c r="WCE26" s="248"/>
      <c r="WCF26" s="248"/>
      <c r="WCG26" s="248"/>
      <c r="WCH26" s="248"/>
      <c r="WCI26" s="248"/>
      <c r="WCJ26" s="248"/>
      <c r="WCK26" s="248"/>
      <c r="WCL26" s="248"/>
      <c r="WCM26" s="248"/>
      <c r="WCN26" s="248"/>
      <c r="WCO26" s="248"/>
      <c r="WCP26" s="248"/>
      <c r="WCQ26" s="248"/>
      <c r="WCR26" s="248"/>
      <c r="WCS26" s="248"/>
      <c r="WCT26" s="248"/>
      <c r="WCU26" s="248"/>
      <c r="WCV26" s="248"/>
      <c r="WCW26" s="248"/>
      <c r="WCX26" s="248"/>
      <c r="WCY26" s="248"/>
      <c r="WCZ26" s="248"/>
      <c r="WDA26" s="248"/>
      <c r="WDB26" s="248"/>
      <c r="WDC26" s="248"/>
      <c r="WDD26" s="248"/>
      <c r="WDE26" s="248"/>
      <c r="WDF26" s="248"/>
      <c r="WDG26" s="248"/>
      <c r="WDH26" s="248"/>
      <c r="WDI26" s="248"/>
      <c r="WDJ26" s="248"/>
      <c r="WDK26" s="248"/>
      <c r="WDL26" s="248"/>
      <c r="WDM26" s="248"/>
      <c r="WDN26" s="248"/>
      <c r="WDO26" s="248"/>
      <c r="WDP26" s="248"/>
      <c r="WDQ26" s="248"/>
      <c r="WDR26" s="248"/>
      <c r="WDS26" s="248"/>
      <c r="WDT26" s="248"/>
      <c r="WDU26" s="248"/>
      <c r="WDV26" s="248"/>
      <c r="WDW26" s="248"/>
      <c r="WDX26" s="248"/>
      <c r="WDY26" s="248"/>
      <c r="WDZ26" s="248"/>
      <c r="WEA26" s="248"/>
      <c r="WEB26" s="248"/>
      <c r="WEC26" s="248"/>
      <c r="WED26" s="248"/>
      <c r="WEE26" s="248"/>
      <c r="WEF26" s="248"/>
      <c r="WEG26" s="248"/>
      <c r="WEH26" s="248"/>
      <c r="WEI26" s="248"/>
      <c r="WEJ26" s="248"/>
      <c r="WEK26" s="248"/>
      <c r="WEL26" s="248"/>
      <c r="WEM26" s="248"/>
      <c r="WEN26" s="248"/>
      <c r="WEO26" s="248"/>
      <c r="WEP26" s="248"/>
      <c r="WEQ26" s="248"/>
      <c r="WER26" s="248"/>
      <c r="WES26" s="248"/>
      <c r="WET26" s="248"/>
      <c r="WEU26" s="248"/>
      <c r="WEV26" s="248"/>
      <c r="WEW26" s="248"/>
      <c r="WEX26" s="248"/>
      <c r="WEY26" s="248"/>
      <c r="WEZ26" s="248"/>
      <c r="WFA26" s="248"/>
      <c r="WFB26" s="248"/>
      <c r="WFC26" s="248"/>
      <c r="WFD26" s="248"/>
      <c r="WFE26" s="248"/>
      <c r="WFF26" s="248"/>
      <c r="WFG26" s="248"/>
      <c r="WFH26" s="248"/>
      <c r="WFI26" s="248"/>
      <c r="WFJ26" s="248"/>
      <c r="WFK26" s="248"/>
      <c r="WFL26" s="248"/>
      <c r="WFM26" s="248"/>
      <c r="WFN26" s="248"/>
      <c r="WFO26" s="248"/>
      <c r="WFP26" s="248"/>
      <c r="WFQ26" s="248"/>
      <c r="WFR26" s="248"/>
      <c r="WFS26" s="248"/>
      <c r="WFT26" s="248"/>
      <c r="WFU26" s="248"/>
      <c r="WFV26" s="248"/>
      <c r="WFW26" s="248"/>
      <c r="WFX26" s="248"/>
      <c r="WFY26" s="248"/>
      <c r="WFZ26" s="248"/>
      <c r="WGA26" s="248"/>
      <c r="WGB26" s="248"/>
      <c r="WGC26" s="248"/>
      <c r="WGD26" s="248"/>
      <c r="WGE26" s="248"/>
      <c r="WGF26" s="248"/>
      <c r="WGG26" s="248"/>
      <c r="WGH26" s="248"/>
      <c r="WGI26" s="248"/>
      <c r="WGJ26" s="248"/>
      <c r="WGK26" s="248"/>
      <c r="WGL26" s="248"/>
      <c r="WGM26" s="248"/>
      <c r="WGN26" s="248"/>
      <c r="WGO26" s="248"/>
      <c r="WGP26" s="248"/>
      <c r="WGQ26" s="248"/>
      <c r="WGR26" s="248"/>
      <c r="WGS26" s="248"/>
      <c r="WGT26" s="248"/>
      <c r="WGU26" s="248"/>
      <c r="WGV26" s="248"/>
      <c r="WGW26" s="248"/>
      <c r="WGX26" s="248"/>
      <c r="WGY26" s="248"/>
      <c r="WGZ26" s="248"/>
      <c r="WHA26" s="248"/>
      <c r="WHB26" s="248"/>
      <c r="WHC26" s="248"/>
      <c r="WHD26" s="248"/>
      <c r="WHE26" s="248"/>
      <c r="WHF26" s="248"/>
      <c r="WHG26" s="248"/>
      <c r="WHH26" s="248"/>
      <c r="WHI26" s="248"/>
      <c r="WHJ26" s="248"/>
      <c r="WHK26" s="248"/>
      <c r="WHL26" s="248"/>
      <c r="WHM26" s="248"/>
      <c r="WHN26" s="248"/>
      <c r="WHO26" s="248"/>
      <c r="WHP26" s="248"/>
      <c r="WHQ26" s="248"/>
      <c r="WHR26" s="248"/>
      <c r="WHS26" s="248"/>
      <c r="WHT26" s="248"/>
      <c r="WHU26" s="248"/>
      <c r="WHV26" s="248"/>
      <c r="WHW26" s="248"/>
      <c r="WHX26" s="248"/>
      <c r="WHY26" s="248"/>
      <c r="WHZ26" s="248"/>
      <c r="WIA26" s="248"/>
      <c r="WIB26" s="248"/>
      <c r="WIC26" s="248"/>
      <c r="WID26" s="248"/>
      <c r="WIE26" s="248"/>
      <c r="WIF26" s="248"/>
      <c r="WIG26" s="248"/>
      <c r="WIH26" s="248"/>
      <c r="WII26" s="248"/>
      <c r="WIJ26" s="248"/>
      <c r="WIK26" s="248"/>
      <c r="WIL26" s="248"/>
      <c r="WIM26" s="248"/>
      <c r="WIN26" s="248"/>
      <c r="WIO26" s="248"/>
      <c r="WIP26" s="248"/>
      <c r="WIQ26" s="248"/>
      <c r="WIR26" s="248"/>
      <c r="WIS26" s="248"/>
      <c r="WIT26" s="248"/>
      <c r="WIU26" s="248"/>
      <c r="WIV26" s="248"/>
      <c r="WIW26" s="248"/>
      <c r="WIX26" s="248"/>
      <c r="WIY26" s="248"/>
      <c r="WIZ26" s="248"/>
      <c r="WJA26" s="248"/>
      <c r="WJB26" s="248"/>
      <c r="WJC26" s="248"/>
      <c r="WJD26" s="248"/>
      <c r="WJE26" s="248"/>
      <c r="WJF26" s="248"/>
      <c r="WJG26" s="248"/>
      <c r="WJH26" s="248"/>
      <c r="WJI26" s="248"/>
      <c r="WJJ26" s="248"/>
      <c r="WJK26" s="248"/>
      <c r="WJL26" s="248"/>
      <c r="WJM26" s="248"/>
      <c r="WJN26" s="248"/>
      <c r="WJO26" s="248"/>
      <c r="WJP26" s="248"/>
      <c r="WJQ26" s="248"/>
      <c r="WJR26" s="248"/>
      <c r="WJS26" s="248"/>
      <c r="WJT26" s="248"/>
      <c r="WJU26" s="248"/>
      <c r="WJV26" s="248"/>
      <c r="WJW26" s="248"/>
      <c r="WJX26" s="248"/>
      <c r="WJY26" s="248"/>
      <c r="WJZ26" s="248"/>
      <c r="WKA26" s="248"/>
      <c r="WKB26" s="248"/>
      <c r="WKC26" s="248"/>
      <c r="WKD26" s="248"/>
      <c r="WKE26" s="248"/>
      <c r="WKF26" s="248"/>
      <c r="WKG26" s="248"/>
      <c r="WKH26" s="248"/>
      <c r="WKI26" s="248"/>
      <c r="WKJ26" s="248"/>
      <c r="WKK26" s="248"/>
      <c r="WKL26" s="248"/>
      <c r="WKM26" s="248"/>
      <c r="WKN26" s="248"/>
      <c r="WKO26" s="248"/>
      <c r="WKP26" s="248"/>
      <c r="WKQ26" s="248"/>
      <c r="WKR26" s="248"/>
      <c r="WKS26" s="248"/>
      <c r="WKT26" s="248"/>
      <c r="WKU26" s="248"/>
      <c r="WKV26" s="248"/>
      <c r="WKW26" s="248"/>
      <c r="WKX26" s="248"/>
      <c r="WKY26" s="248"/>
      <c r="WKZ26" s="248"/>
      <c r="WLA26" s="248"/>
      <c r="WLB26" s="248"/>
      <c r="WLC26" s="248"/>
      <c r="WLD26" s="248"/>
      <c r="WLE26" s="248"/>
      <c r="WLF26" s="248"/>
      <c r="WLG26" s="248"/>
      <c r="WLH26" s="248"/>
      <c r="WLI26" s="248"/>
      <c r="WLJ26" s="248"/>
      <c r="WLK26" s="248"/>
      <c r="WLL26" s="248"/>
      <c r="WLM26" s="248"/>
      <c r="WLN26" s="248"/>
      <c r="WLO26" s="248"/>
      <c r="WLP26" s="248"/>
      <c r="WLQ26" s="248"/>
      <c r="WLR26" s="248"/>
      <c r="WLS26" s="248"/>
      <c r="WLT26" s="248"/>
      <c r="WLU26" s="248"/>
      <c r="WLV26" s="248"/>
      <c r="WLW26" s="248"/>
      <c r="WLX26" s="248"/>
      <c r="WLY26" s="248"/>
      <c r="WLZ26" s="248"/>
      <c r="WMA26" s="248"/>
      <c r="WMB26" s="248"/>
      <c r="WMC26" s="248"/>
      <c r="WMD26" s="248"/>
      <c r="WME26" s="248"/>
      <c r="WMF26" s="248"/>
      <c r="WMG26" s="248"/>
      <c r="WMH26" s="248"/>
      <c r="WMI26" s="248"/>
      <c r="WMJ26" s="248"/>
      <c r="WMK26" s="248"/>
      <c r="WML26" s="248"/>
      <c r="WMM26" s="248"/>
      <c r="WMN26" s="248"/>
      <c r="WMO26" s="248"/>
      <c r="WMP26" s="248"/>
      <c r="WMQ26" s="248"/>
      <c r="WMR26" s="248"/>
      <c r="WMS26" s="248"/>
      <c r="WMT26" s="248"/>
      <c r="WMU26" s="248"/>
      <c r="WMV26" s="248"/>
      <c r="WMW26" s="248"/>
      <c r="WMX26" s="248"/>
      <c r="WMY26" s="248"/>
      <c r="WMZ26" s="248"/>
      <c r="WNA26" s="248"/>
      <c r="WNB26" s="248"/>
      <c r="WNC26" s="248"/>
      <c r="WND26" s="248"/>
      <c r="WNE26" s="248"/>
      <c r="WNF26" s="248"/>
      <c r="WNG26" s="248"/>
      <c r="WNH26" s="248"/>
      <c r="WNI26" s="248"/>
      <c r="WNJ26" s="248"/>
      <c r="WNK26" s="248"/>
      <c r="WNL26" s="248"/>
      <c r="WNM26" s="248"/>
      <c r="WNN26" s="248"/>
      <c r="WNO26" s="248"/>
      <c r="WNP26" s="248"/>
      <c r="WNQ26" s="248"/>
      <c r="WNR26" s="248"/>
      <c r="WNS26" s="248"/>
      <c r="WNT26" s="248"/>
      <c r="WNU26" s="248"/>
      <c r="WNV26" s="248"/>
      <c r="WNW26" s="248"/>
      <c r="WNX26" s="248"/>
      <c r="WNY26" s="248"/>
      <c r="WNZ26" s="248"/>
      <c r="WOA26" s="248"/>
      <c r="WOB26" s="248"/>
      <c r="WOC26" s="248"/>
      <c r="WOD26" s="248"/>
      <c r="WOE26" s="248"/>
      <c r="WOF26" s="248"/>
      <c r="WOG26" s="248"/>
      <c r="WOH26" s="248"/>
      <c r="WOI26" s="248"/>
      <c r="WOJ26" s="248"/>
      <c r="WOK26" s="248"/>
      <c r="WOL26" s="248"/>
      <c r="WOM26" s="248"/>
      <c r="WON26" s="248"/>
      <c r="WOO26" s="248"/>
      <c r="WOP26" s="248"/>
      <c r="WOQ26" s="248"/>
      <c r="WOR26" s="248"/>
      <c r="WOS26" s="248"/>
      <c r="WOT26" s="248"/>
      <c r="WOU26" s="248"/>
      <c r="WOV26" s="248"/>
      <c r="WOW26" s="248"/>
      <c r="WOX26" s="248"/>
      <c r="WOY26" s="248"/>
      <c r="WOZ26" s="248"/>
      <c r="WPA26" s="248"/>
      <c r="WPB26" s="248"/>
      <c r="WPC26" s="248"/>
      <c r="WPD26" s="248"/>
      <c r="WPE26" s="248"/>
      <c r="WPF26" s="248"/>
      <c r="WPG26" s="248"/>
      <c r="WPH26" s="248"/>
      <c r="WPI26" s="248"/>
      <c r="WPJ26" s="248"/>
      <c r="WPK26" s="248"/>
      <c r="WPL26" s="248"/>
      <c r="WPM26" s="248"/>
      <c r="WPN26" s="248"/>
      <c r="WPO26" s="248"/>
      <c r="WPP26" s="248"/>
      <c r="WPQ26" s="248"/>
      <c r="WPR26" s="248"/>
      <c r="WPS26" s="248"/>
      <c r="WPT26" s="248"/>
      <c r="WPU26" s="248"/>
      <c r="WPV26" s="248"/>
      <c r="WPW26" s="248"/>
      <c r="WPX26" s="248"/>
      <c r="WPY26" s="248"/>
      <c r="WPZ26" s="248"/>
      <c r="WQA26" s="248"/>
      <c r="WQB26" s="248"/>
      <c r="WQC26" s="248"/>
      <c r="WQD26" s="248"/>
      <c r="WQE26" s="248"/>
      <c r="WQF26" s="248"/>
      <c r="WQG26" s="248"/>
      <c r="WQH26" s="248"/>
      <c r="WQI26" s="248"/>
      <c r="WQJ26" s="248"/>
      <c r="WQK26" s="248"/>
      <c r="WQL26" s="248"/>
      <c r="WQM26" s="248"/>
      <c r="WQN26" s="248"/>
      <c r="WQO26" s="248"/>
      <c r="WQP26" s="248"/>
      <c r="WQQ26" s="248"/>
      <c r="WQR26" s="248"/>
      <c r="WQS26" s="248"/>
      <c r="WQT26" s="248"/>
      <c r="WQU26" s="248"/>
      <c r="WQV26" s="248"/>
      <c r="WQW26" s="248"/>
      <c r="WQX26" s="248"/>
      <c r="WQY26" s="248"/>
      <c r="WQZ26" s="248"/>
      <c r="WRA26" s="248"/>
      <c r="WRB26" s="248"/>
      <c r="WRC26" s="248"/>
      <c r="WRD26" s="248"/>
      <c r="WRE26" s="248"/>
      <c r="WRF26" s="248"/>
      <c r="WRG26" s="248"/>
      <c r="WRH26" s="248"/>
      <c r="WRI26" s="248"/>
      <c r="WRJ26" s="248"/>
      <c r="WRK26" s="248"/>
      <c r="WRL26" s="248"/>
      <c r="WRM26" s="248"/>
      <c r="WRN26" s="248"/>
      <c r="WRO26" s="248"/>
      <c r="WRP26" s="248"/>
      <c r="WRQ26" s="248"/>
      <c r="WRR26" s="248"/>
      <c r="WRS26" s="248"/>
      <c r="WRT26" s="248"/>
      <c r="WRU26" s="248"/>
      <c r="WRV26" s="248"/>
      <c r="WRW26" s="248"/>
      <c r="WRX26" s="248"/>
      <c r="WRY26" s="248"/>
      <c r="WRZ26" s="248"/>
      <c r="WSA26" s="248"/>
      <c r="WSB26" s="248"/>
      <c r="WSC26" s="248"/>
      <c r="WSD26" s="248"/>
      <c r="WSE26" s="248"/>
      <c r="WSF26" s="248"/>
      <c r="WSG26" s="248"/>
      <c r="WSH26" s="248"/>
      <c r="WSI26" s="248"/>
      <c r="WSJ26" s="248"/>
      <c r="WSK26" s="248"/>
      <c r="WSL26" s="248"/>
      <c r="WSM26" s="248"/>
      <c r="WSN26" s="248"/>
      <c r="WSO26" s="248"/>
      <c r="WSP26" s="248"/>
      <c r="WSQ26" s="248"/>
      <c r="WSR26" s="248"/>
      <c r="WSS26" s="248"/>
      <c r="WST26" s="248"/>
      <c r="WSU26" s="248"/>
      <c r="WSV26" s="248"/>
      <c r="WSW26" s="248"/>
      <c r="WSX26" s="248"/>
      <c r="WSY26" s="248"/>
      <c r="WSZ26" s="248"/>
      <c r="WTA26" s="248"/>
      <c r="WTB26" s="248"/>
      <c r="WTC26" s="248"/>
      <c r="WTD26" s="248"/>
      <c r="WTE26" s="248"/>
      <c r="WTF26" s="248"/>
      <c r="WTG26" s="248"/>
      <c r="WTH26" s="248"/>
      <c r="WTI26" s="248"/>
      <c r="WTJ26" s="248"/>
      <c r="WTK26" s="248"/>
      <c r="WTL26" s="248"/>
      <c r="WTM26" s="248"/>
      <c r="WTN26" s="248"/>
      <c r="WTO26" s="248"/>
      <c r="WTP26" s="248"/>
      <c r="WTQ26" s="248"/>
      <c r="WTR26" s="248"/>
      <c r="WTS26" s="248"/>
      <c r="WTT26" s="248"/>
      <c r="WTU26" s="248"/>
      <c r="WTV26" s="248"/>
      <c r="WTW26" s="248"/>
      <c r="WTX26" s="248"/>
      <c r="WTY26" s="248"/>
      <c r="WTZ26" s="248"/>
      <c r="WUA26" s="248"/>
      <c r="WUB26" s="248"/>
      <c r="WUC26" s="248"/>
      <c r="WUD26" s="248"/>
      <c r="WUE26" s="248"/>
      <c r="WUF26" s="248"/>
      <c r="WUG26" s="248"/>
      <c r="WUH26" s="248"/>
      <c r="WUI26" s="248"/>
      <c r="WUJ26" s="248"/>
      <c r="WUK26" s="248"/>
      <c r="WUL26" s="248"/>
      <c r="WUM26" s="248"/>
      <c r="WUN26" s="248"/>
      <c r="WUO26" s="248"/>
      <c r="WUP26" s="248"/>
      <c r="WUQ26" s="248"/>
      <c r="WUR26" s="248"/>
      <c r="WUS26" s="248"/>
      <c r="WUT26" s="248"/>
      <c r="WUU26" s="248"/>
      <c r="WUV26" s="248"/>
      <c r="WUW26" s="248"/>
      <c r="WUX26" s="248"/>
      <c r="WUY26" s="248"/>
      <c r="WUZ26" s="248"/>
      <c r="WVA26" s="248"/>
      <c r="WVB26" s="248"/>
      <c r="WVC26" s="248"/>
      <c r="WVD26" s="248"/>
      <c r="WVE26" s="248"/>
      <c r="WVF26" s="248"/>
      <c r="WVG26" s="248"/>
      <c r="WVH26" s="248"/>
      <c r="WVI26" s="248"/>
      <c r="WVJ26" s="248"/>
      <c r="WVK26" s="248"/>
      <c r="WVL26" s="248"/>
      <c r="WVM26" s="248"/>
      <c r="WVN26" s="248"/>
      <c r="WVO26" s="248"/>
      <c r="WVP26" s="248"/>
      <c r="WVQ26" s="248"/>
      <c r="WVR26" s="248"/>
      <c r="WVS26" s="248"/>
      <c r="WVT26" s="248"/>
      <c r="WVU26" s="248"/>
      <c r="WVV26" s="248"/>
      <c r="WVW26" s="248"/>
      <c r="WVX26" s="248"/>
      <c r="WVY26" s="248"/>
      <c r="WVZ26" s="248"/>
      <c r="WWA26" s="248"/>
      <c r="WWB26" s="248"/>
      <c r="WWC26" s="248"/>
      <c r="WWD26" s="248"/>
      <c r="WWE26" s="248"/>
      <c r="WWF26" s="248"/>
      <c r="WWG26" s="248"/>
      <c r="WWH26" s="248"/>
      <c r="WWI26" s="248"/>
      <c r="WWJ26" s="248"/>
      <c r="WWK26" s="248"/>
      <c r="WWL26" s="248"/>
      <c r="WWM26" s="248"/>
      <c r="WWN26" s="248"/>
      <c r="WWO26" s="248"/>
      <c r="WWP26" s="248"/>
      <c r="WWQ26" s="248"/>
      <c r="WWR26" s="248"/>
      <c r="WWS26" s="248"/>
      <c r="WWT26" s="248"/>
      <c r="WWU26" s="248"/>
      <c r="WWV26" s="248"/>
      <c r="WWW26" s="248"/>
      <c r="WWX26" s="248"/>
      <c r="WWY26" s="248"/>
      <c r="WWZ26" s="248"/>
      <c r="WXA26" s="248"/>
      <c r="WXB26" s="248"/>
      <c r="WXC26" s="248"/>
      <c r="WXD26" s="248"/>
      <c r="WXE26" s="248"/>
      <c r="WXF26" s="248"/>
      <c r="WXG26" s="248"/>
      <c r="WXH26" s="248"/>
      <c r="WXI26" s="248"/>
      <c r="WXJ26" s="248"/>
      <c r="WXK26" s="248"/>
      <c r="WXL26" s="248"/>
      <c r="WXM26" s="248"/>
      <c r="WXN26" s="248"/>
      <c r="WXO26" s="248"/>
      <c r="WXP26" s="248"/>
      <c r="WXQ26" s="248"/>
      <c r="WXR26" s="248"/>
      <c r="WXS26" s="248"/>
      <c r="WXT26" s="248"/>
      <c r="WXU26" s="248"/>
      <c r="WXV26" s="248"/>
      <c r="WXW26" s="248"/>
      <c r="WXX26" s="248"/>
      <c r="WXY26" s="248"/>
      <c r="WXZ26" s="248"/>
      <c r="WYA26" s="248"/>
      <c r="WYB26" s="248"/>
      <c r="WYC26" s="248"/>
      <c r="WYD26" s="248"/>
      <c r="WYE26" s="248"/>
      <c r="WYF26" s="248"/>
      <c r="WYG26" s="248"/>
      <c r="WYH26" s="248"/>
      <c r="WYI26" s="248"/>
      <c r="WYJ26" s="248"/>
      <c r="WYK26" s="248"/>
      <c r="WYL26" s="248"/>
      <c r="WYM26" s="248"/>
      <c r="WYN26" s="248"/>
      <c r="WYO26" s="248"/>
      <c r="WYP26" s="248"/>
      <c r="WYQ26" s="248"/>
      <c r="WYR26" s="248"/>
      <c r="WYS26" s="248"/>
      <c r="WYT26" s="248"/>
      <c r="WYU26" s="248"/>
      <c r="WYV26" s="248"/>
      <c r="WYW26" s="248"/>
      <c r="WYX26" s="248"/>
      <c r="WYY26" s="248"/>
      <c r="WYZ26" s="248"/>
      <c r="WZA26" s="248"/>
      <c r="WZB26" s="248"/>
      <c r="WZC26" s="248"/>
      <c r="WZD26" s="248"/>
      <c r="WZE26" s="248"/>
      <c r="WZF26" s="248"/>
      <c r="WZG26" s="248"/>
      <c r="WZH26" s="248"/>
      <c r="WZI26" s="248"/>
      <c r="WZJ26" s="248"/>
      <c r="WZK26" s="248"/>
      <c r="WZL26" s="248"/>
      <c r="WZM26" s="248"/>
      <c r="WZN26" s="248"/>
      <c r="WZO26" s="248"/>
      <c r="WZP26" s="248"/>
      <c r="WZQ26" s="248"/>
      <c r="WZR26" s="248"/>
      <c r="WZS26" s="248"/>
      <c r="WZT26" s="248"/>
      <c r="WZU26" s="248"/>
      <c r="WZV26" s="248"/>
      <c r="WZW26" s="248"/>
      <c r="WZX26" s="248"/>
      <c r="WZY26" s="248"/>
      <c r="WZZ26" s="248"/>
      <c r="XAA26" s="248"/>
      <c r="XAB26" s="248"/>
      <c r="XAC26" s="248"/>
      <c r="XAD26" s="248"/>
      <c r="XAE26" s="248"/>
      <c r="XAF26" s="248"/>
      <c r="XAG26" s="248"/>
      <c r="XAH26" s="248"/>
      <c r="XAI26" s="248"/>
      <c r="XAJ26" s="248"/>
      <c r="XAK26" s="248"/>
      <c r="XAL26" s="248"/>
      <c r="XAM26" s="248"/>
      <c r="XAN26" s="248"/>
      <c r="XAO26" s="248"/>
      <c r="XAP26" s="248"/>
      <c r="XAQ26" s="248"/>
      <c r="XAR26" s="248"/>
      <c r="XAS26" s="248"/>
      <c r="XAT26" s="248"/>
      <c r="XAU26" s="248"/>
      <c r="XAV26" s="248"/>
      <c r="XAW26" s="248"/>
      <c r="XAX26" s="248"/>
      <c r="XAY26" s="248"/>
      <c r="XAZ26" s="248"/>
      <c r="XBA26" s="248"/>
      <c r="XBB26" s="248"/>
      <c r="XBC26" s="248"/>
      <c r="XBD26" s="248"/>
      <c r="XBE26" s="248"/>
      <c r="XBF26" s="248"/>
      <c r="XBG26" s="248"/>
      <c r="XBH26" s="248"/>
      <c r="XBI26" s="248"/>
      <c r="XBJ26" s="248"/>
      <c r="XBK26" s="248"/>
      <c r="XBL26" s="248"/>
      <c r="XBM26" s="248"/>
      <c r="XBN26" s="248"/>
      <c r="XBO26" s="248"/>
      <c r="XBP26" s="248"/>
      <c r="XBQ26" s="248"/>
      <c r="XBR26" s="248"/>
      <c r="XBS26" s="248"/>
      <c r="XBT26" s="248"/>
      <c r="XBU26" s="248"/>
      <c r="XBV26" s="248"/>
      <c r="XBW26" s="248"/>
      <c r="XBX26" s="248"/>
      <c r="XBY26" s="248"/>
      <c r="XBZ26" s="248"/>
      <c r="XCA26" s="248"/>
      <c r="XCB26" s="248"/>
      <c r="XCC26" s="248"/>
      <c r="XCD26" s="248"/>
      <c r="XCE26" s="248"/>
      <c r="XCF26" s="248"/>
      <c r="XCG26" s="248"/>
      <c r="XCH26" s="248"/>
      <c r="XCI26" s="248"/>
      <c r="XCJ26" s="248"/>
      <c r="XCK26" s="248"/>
      <c r="XCL26" s="248"/>
      <c r="XCM26" s="248"/>
      <c r="XCN26" s="248"/>
      <c r="XCO26" s="248"/>
      <c r="XCP26" s="248"/>
      <c r="XCQ26" s="248"/>
      <c r="XCR26" s="248"/>
      <c r="XCS26" s="248"/>
      <c r="XCT26" s="248"/>
      <c r="XCU26" s="248"/>
      <c r="XCV26" s="248"/>
      <c r="XCW26" s="248"/>
      <c r="XCX26" s="248"/>
      <c r="XCY26" s="248"/>
      <c r="XCZ26" s="248"/>
      <c r="XDA26" s="248"/>
      <c r="XDB26" s="248"/>
      <c r="XDC26" s="248"/>
      <c r="XDD26" s="248"/>
      <c r="XDE26" s="248"/>
      <c r="XDF26" s="248"/>
      <c r="XDG26" s="248"/>
      <c r="XDH26" s="248"/>
      <c r="XDI26" s="248"/>
      <c r="XDJ26" s="248"/>
      <c r="XDK26" s="248"/>
      <c r="XDL26" s="248"/>
      <c r="XDM26" s="248"/>
      <c r="XDN26" s="248"/>
      <c r="XDO26" s="248"/>
      <c r="XDP26" s="248"/>
      <c r="XDQ26" s="248"/>
      <c r="XDR26" s="248"/>
      <c r="XDS26" s="248"/>
      <c r="XDT26" s="248"/>
      <c r="XDU26" s="248"/>
      <c r="XDV26" s="248"/>
      <c r="XDW26" s="248"/>
      <c r="XDX26" s="248"/>
      <c r="XDY26" s="248"/>
      <c r="XDZ26" s="248"/>
      <c r="XEA26" s="248"/>
      <c r="XEB26" s="248"/>
      <c r="XEC26" s="248"/>
      <c r="XED26" s="248"/>
      <c r="XEE26" s="248"/>
      <c r="XEF26" s="248"/>
      <c r="XEG26" s="248"/>
      <c r="XEH26" s="248"/>
      <c r="XEI26" s="248"/>
      <c r="XEJ26" s="248"/>
      <c r="XEK26" s="248"/>
      <c r="XEL26" s="248"/>
      <c r="XEM26" s="248"/>
      <c r="XEN26" s="248"/>
      <c r="XEO26" s="248"/>
      <c r="XEP26" s="248"/>
      <c r="XEQ26" s="248"/>
      <c r="XER26" s="248"/>
      <c r="XES26" s="248"/>
      <c r="XET26" s="248"/>
      <c r="XEU26" s="248"/>
      <c r="XEV26" s="248"/>
      <c r="XEW26" s="248"/>
      <c r="XEX26" s="248"/>
      <c r="XEY26" s="248"/>
      <c r="XEZ26" s="248"/>
      <c r="XFA26" s="248"/>
      <c r="XFB26" s="248"/>
      <c r="XFC26" s="248"/>
      <c r="XFD26" s="248"/>
    </row>
    <row r="27" spans="1:16384" ht="26.1" customHeight="1">
      <c r="A27" s="68" t="s">
        <v>735</v>
      </c>
      <c r="B27" s="69"/>
      <c r="C27" s="69"/>
      <c r="D27" s="69"/>
      <c r="E27" s="69"/>
      <c r="F27" s="69"/>
      <c r="G27" s="69"/>
      <c r="H27" s="69"/>
    </row>
    <row r="28" spans="1:16384" ht="26.1" customHeight="1">
      <c r="A28" s="70" t="s">
        <v>1210</v>
      </c>
      <c r="B28" s="70"/>
      <c r="C28" s="70"/>
      <c r="D28" s="70"/>
      <c r="E28" s="70"/>
      <c r="F28" s="70"/>
      <c r="G28" s="70"/>
      <c r="H28" s="70"/>
    </row>
    <row r="29" spans="1:16384" ht="26.1" customHeight="1">
      <c r="A29" s="70" t="s">
        <v>1211</v>
      </c>
      <c r="B29" s="70"/>
      <c r="C29" s="70"/>
      <c r="D29" s="70"/>
      <c r="E29" s="70"/>
      <c r="F29" s="70"/>
      <c r="G29" s="70"/>
      <c r="H29" s="70"/>
    </row>
    <row r="30" spans="1:16384" ht="26.1" customHeight="1">
      <c r="A30" s="68" t="s">
        <v>736</v>
      </c>
      <c r="B30" s="69"/>
      <c r="C30" s="69"/>
      <c r="D30" s="69"/>
      <c r="E30" s="69"/>
      <c r="F30" s="69"/>
      <c r="G30" s="69"/>
      <c r="H30" s="69"/>
    </row>
    <row r="31" spans="1:16384" ht="26.1" customHeight="1">
      <c r="A31" s="70" t="s">
        <v>1212</v>
      </c>
      <c r="B31" s="70"/>
      <c r="C31" s="70"/>
      <c r="D31" s="70"/>
      <c r="E31" s="70"/>
      <c r="F31" s="70"/>
      <c r="G31" s="70"/>
      <c r="H31" s="70"/>
    </row>
    <row r="32" spans="1:16384" ht="26.1" customHeight="1">
      <c r="A32" s="70" t="s">
        <v>1213</v>
      </c>
      <c r="B32" s="70"/>
      <c r="C32" s="70"/>
      <c r="D32" s="70"/>
      <c r="E32" s="70"/>
      <c r="F32" s="70"/>
      <c r="G32" s="70"/>
      <c r="H32" s="70"/>
    </row>
    <row r="33" spans="1:9" ht="30" customHeight="1">
      <c r="A33" s="70" t="s">
        <v>1214</v>
      </c>
      <c r="B33" s="144"/>
      <c r="C33" s="144"/>
      <c r="D33" s="144"/>
      <c r="E33" s="144"/>
      <c r="F33" s="144"/>
      <c r="G33" s="144"/>
      <c r="H33" s="144"/>
      <c r="I33" s="144"/>
    </row>
    <row r="34" spans="1:9" ht="30" customHeight="1">
      <c r="A34" s="70" t="s">
        <v>1215</v>
      </c>
      <c r="B34" s="144"/>
      <c r="C34" s="144"/>
      <c r="D34" s="144"/>
      <c r="E34" s="144"/>
      <c r="F34" s="144"/>
      <c r="G34" s="144"/>
      <c r="H34" s="144"/>
      <c r="I34" s="144"/>
    </row>
    <row r="35" spans="1:9" ht="30" customHeight="1">
      <c r="A35" s="144"/>
      <c r="B35" s="144"/>
      <c r="C35" s="144"/>
      <c r="D35" s="144"/>
      <c r="E35" s="144"/>
      <c r="F35" s="144"/>
      <c r="G35" s="144"/>
      <c r="H35" s="144"/>
    </row>
    <row r="36" spans="1:9" ht="30" customHeight="1">
      <c r="A36" s="144"/>
      <c r="B36" s="144"/>
      <c r="C36" s="144"/>
      <c r="D36" s="144"/>
      <c r="E36" s="144"/>
      <c r="F36" s="144"/>
      <c r="G36" s="144"/>
      <c r="H36" s="144"/>
    </row>
    <row r="37" spans="1:9" ht="30" customHeight="1"/>
    <row r="38" spans="1:9" ht="30" customHeight="1"/>
    <row r="39" spans="1:9" ht="30" customHeight="1"/>
    <row r="40" spans="1:9" ht="30" customHeight="1"/>
    <row r="41" spans="1:9" ht="30" customHeight="1"/>
    <row r="42" spans="1:9" ht="30" customHeight="1"/>
    <row r="43" spans="1:9" ht="30" customHeight="1"/>
    <row r="44" spans="1:9" ht="30" customHeight="1"/>
    <row r="45" spans="1:9" ht="30" customHeight="1"/>
    <row r="46" spans="1:9" ht="30" customHeight="1"/>
    <row r="47" spans="1:9" ht="30" customHeight="1"/>
    <row r="48" spans="1:9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</sheetData>
  <mergeCells count="8191">
    <mergeCell ref="U26:V26"/>
    <mergeCell ref="W26:X26"/>
    <mergeCell ref="Y26:Z26"/>
    <mergeCell ref="AA26:AB26"/>
    <mergeCell ref="AC26:AD26"/>
    <mergeCell ref="AE26:AF26"/>
    <mergeCell ref="I26:J26"/>
    <mergeCell ref="K26:L26"/>
    <mergeCell ref="M26:N26"/>
    <mergeCell ref="O26:P26"/>
    <mergeCell ref="Q26:R26"/>
    <mergeCell ref="S26:T26"/>
    <mergeCell ref="C26:D26"/>
    <mergeCell ref="E26:F26"/>
    <mergeCell ref="G26:H26"/>
    <mergeCell ref="BE26:BF26"/>
    <mergeCell ref="BG26:BH26"/>
    <mergeCell ref="BI26:BJ26"/>
    <mergeCell ref="BK26:BL26"/>
    <mergeCell ref="BM26:BN26"/>
    <mergeCell ref="BO26:BP26"/>
    <mergeCell ref="AS26:AT26"/>
    <mergeCell ref="AU26:AV26"/>
    <mergeCell ref="AW26:AX26"/>
    <mergeCell ref="AY26:AZ26"/>
    <mergeCell ref="BA26:BB26"/>
    <mergeCell ref="BC26:BD26"/>
    <mergeCell ref="AG26:AH26"/>
    <mergeCell ref="AI26:AJ26"/>
    <mergeCell ref="AK26:AL26"/>
    <mergeCell ref="AM26:AN26"/>
    <mergeCell ref="AO26:AP26"/>
    <mergeCell ref="AQ26:AR26"/>
    <mergeCell ref="CO26:CP26"/>
    <mergeCell ref="CQ26:CR26"/>
    <mergeCell ref="CS26:CT26"/>
    <mergeCell ref="CU26:CV26"/>
    <mergeCell ref="CW26:CX26"/>
    <mergeCell ref="CY26:CZ26"/>
    <mergeCell ref="CC26:CD26"/>
    <mergeCell ref="CE26:CF26"/>
    <mergeCell ref="CG26:CH26"/>
    <mergeCell ref="CI26:CJ26"/>
    <mergeCell ref="CK26:CL26"/>
    <mergeCell ref="CM26:CN26"/>
    <mergeCell ref="BQ26:BR26"/>
    <mergeCell ref="BS26:BT26"/>
    <mergeCell ref="BU26:BV26"/>
    <mergeCell ref="BW26:BX26"/>
    <mergeCell ref="BY26:BZ26"/>
    <mergeCell ref="CA26:CB26"/>
    <mergeCell ref="DY26:DZ26"/>
    <mergeCell ref="EA26:EB26"/>
    <mergeCell ref="EC26:ED26"/>
    <mergeCell ref="EE26:EF26"/>
    <mergeCell ref="EG26:EH26"/>
    <mergeCell ref="EI26:EJ26"/>
    <mergeCell ref="DM26:DN26"/>
    <mergeCell ref="DO26:DP26"/>
    <mergeCell ref="DQ26:DR26"/>
    <mergeCell ref="DS26:DT26"/>
    <mergeCell ref="DU26:DV26"/>
    <mergeCell ref="DW26:DX26"/>
    <mergeCell ref="DA26:DB26"/>
    <mergeCell ref="DC26:DD26"/>
    <mergeCell ref="DE26:DF26"/>
    <mergeCell ref="DG26:DH26"/>
    <mergeCell ref="DI26:DJ26"/>
    <mergeCell ref="DK26:DL26"/>
    <mergeCell ref="FI26:FJ26"/>
    <mergeCell ref="FK26:FL26"/>
    <mergeCell ref="FM26:FN26"/>
    <mergeCell ref="FO26:FP26"/>
    <mergeCell ref="FQ26:FR26"/>
    <mergeCell ref="FS26:FT26"/>
    <mergeCell ref="EW26:EX26"/>
    <mergeCell ref="EY26:EZ26"/>
    <mergeCell ref="FA26:FB26"/>
    <mergeCell ref="FC26:FD26"/>
    <mergeCell ref="FE26:FF26"/>
    <mergeCell ref="FG26:FH26"/>
    <mergeCell ref="EK26:EL26"/>
    <mergeCell ref="EM26:EN26"/>
    <mergeCell ref="EO26:EP26"/>
    <mergeCell ref="EQ26:ER26"/>
    <mergeCell ref="ES26:ET26"/>
    <mergeCell ref="EU26:EV26"/>
    <mergeCell ref="GS26:GT26"/>
    <mergeCell ref="GU26:GV26"/>
    <mergeCell ref="GW26:GX26"/>
    <mergeCell ref="GY26:GZ26"/>
    <mergeCell ref="HA26:HB26"/>
    <mergeCell ref="HC26:HD26"/>
    <mergeCell ref="GG26:GH26"/>
    <mergeCell ref="GI26:GJ26"/>
    <mergeCell ref="GK26:GL26"/>
    <mergeCell ref="GM26:GN26"/>
    <mergeCell ref="GO26:GP26"/>
    <mergeCell ref="GQ26:GR26"/>
    <mergeCell ref="FU26:FV26"/>
    <mergeCell ref="FW26:FX26"/>
    <mergeCell ref="FY26:FZ26"/>
    <mergeCell ref="GA26:GB26"/>
    <mergeCell ref="GC26:GD26"/>
    <mergeCell ref="GE26:GF26"/>
    <mergeCell ref="IC26:ID26"/>
    <mergeCell ref="IE26:IF26"/>
    <mergeCell ref="IG26:IH26"/>
    <mergeCell ref="II26:IJ26"/>
    <mergeCell ref="IK26:IL26"/>
    <mergeCell ref="IM26:IN26"/>
    <mergeCell ref="HQ26:HR26"/>
    <mergeCell ref="HS26:HT26"/>
    <mergeCell ref="HU26:HV26"/>
    <mergeCell ref="HW26:HX26"/>
    <mergeCell ref="HY26:HZ26"/>
    <mergeCell ref="IA26:IB26"/>
    <mergeCell ref="HE26:HF26"/>
    <mergeCell ref="HG26:HH26"/>
    <mergeCell ref="HI26:HJ26"/>
    <mergeCell ref="HK26:HL26"/>
    <mergeCell ref="HM26:HN26"/>
    <mergeCell ref="HO26:HP26"/>
    <mergeCell ref="JM26:JN26"/>
    <mergeCell ref="JO26:JP26"/>
    <mergeCell ref="JQ26:JR26"/>
    <mergeCell ref="JS26:JT26"/>
    <mergeCell ref="JU26:JV26"/>
    <mergeCell ref="JW26:JX26"/>
    <mergeCell ref="JA26:JB26"/>
    <mergeCell ref="JC26:JD26"/>
    <mergeCell ref="JE26:JF26"/>
    <mergeCell ref="JG26:JH26"/>
    <mergeCell ref="JI26:JJ26"/>
    <mergeCell ref="JK26:JL26"/>
    <mergeCell ref="IO26:IP26"/>
    <mergeCell ref="IQ26:IR26"/>
    <mergeCell ref="IS26:IT26"/>
    <mergeCell ref="IU26:IV26"/>
    <mergeCell ref="IW26:IX26"/>
    <mergeCell ref="IY26:IZ26"/>
    <mergeCell ref="KW26:KX26"/>
    <mergeCell ref="KY26:KZ26"/>
    <mergeCell ref="LA26:LB26"/>
    <mergeCell ref="LC26:LD26"/>
    <mergeCell ref="LE26:LF26"/>
    <mergeCell ref="LG26:LH26"/>
    <mergeCell ref="KK26:KL26"/>
    <mergeCell ref="KM26:KN26"/>
    <mergeCell ref="KO26:KP26"/>
    <mergeCell ref="KQ26:KR26"/>
    <mergeCell ref="KS26:KT26"/>
    <mergeCell ref="KU26:KV26"/>
    <mergeCell ref="JY26:JZ26"/>
    <mergeCell ref="KA26:KB26"/>
    <mergeCell ref="KC26:KD26"/>
    <mergeCell ref="KE26:KF26"/>
    <mergeCell ref="KG26:KH26"/>
    <mergeCell ref="KI26:KJ26"/>
    <mergeCell ref="MG26:MH26"/>
    <mergeCell ref="MI26:MJ26"/>
    <mergeCell ref="MK26:ML26"/>
    <mergeCell ref="MM26:MN26"/>
    <mergeCell ref="MO26:MP26"/>
    <mergeCell ref="MQ26:MR26"/>
    <mergeCell ref="LU26:LV26"/>
    <mergeCell ref="LW26:LX26"/>
    <mergeCell ref="LY26:LZ26"/>
    <mergeCell ref="MA26:MB26"/>
    <mergeCell ref="MC26:MD26"/>
    <mergeCell ref="ME26:MF26"/>
    <mergeCell ref="LI26:LJ26"/>
    <mergeCell ref="LK26:LL26"/>
    <mergeCell ref="LM26:LN26"/>
    <mergeCell ref="LO26:LP26"/>
    <mergeCell ref="LQ26:LR26"/>
    <mergeCell ref="LS26:LT26"/>
    <mergeCell ref="NQ26:NR26"/>
    <mergeCell ref="NS26:NT26"/>
    <mergeCell ref="NU26:NV26"/>
    <mergeCell ref="NW26:NX26"/>
    <mergeCell ref="NY26:NZ26"/>
    <mergeCell ref="OA26:OB26"/>
    <mergeCell ref="NE26:NF26"/>
    <mergeCell ref="NG26:NH26"/>
    <mergeCell ref="NI26:NJ26"/>
    <mergeCell ref="NK26:NL26"/>
    <mergeCell ref="NM26:NN26"/>
    <mergeCell ref="NO26:NP26"/>
    <mergeCell ref="MS26:MT26"/>
    <mergeCell ref="MU26:MV26"/>
    <mergeCell ref="MW26:MX26"/>
    <mergeCell ref="MY26:MZ26"/>
    <mergeCell ref="NA26:NB26"/>
    <mergeCell ref="NC26:ND26"/>
    <mergeCell ref="PA26:PB26"/>
    <mergeCell ref="PC26:PD26"/>
    <mergeCell ref="PE26:PF26"/>
    <mergeCell ref="PG26:PH26"/>
    <mergeCell ref="PI26:PJ26"/>
    <mergeCell ref="PK26:PL26"/>
    <mergeCell ref="OO26:OP26"/>
    <mergeCell ref="OQ26:OR26"/>
    <mergeCell ref="OS26:OT26"/>
    <mergeCell ref="OU26:OV26"/>
    <mergeCell ref="OW26:OX26"/>
    <mergeCell ref="OY26:OZ26"/>
    <mergeCell ref="OC26:OD26"/>
    <mergeCell ref="OE26:OF26"/>
    <mergeCell ref="OG26:OH26"/>
    <mergeCell ref="OI26:OJ26"/>
    <mergeCell ref="OK26:OL26"/>
    <mergeCell ref="OM26:ON26"/>
    <mergeCell ref="QK26:QL26"/>
    <mergeCell ref="QM26:QN26"/>
    <mergeCell ref="QO26:QP26"/>
    <mergeCell ref="QQ26:QR26"/>
    <mergeCell ref="QS26:QT26"/>
    <mergeCell ref="QU26:QV26"/>
    <mergeCell ref="PY26:PZ26"/>
    <mergeCell ref="QA26:QB26"/>
    <mergeCell ref="QC26:QD26"/>
    <mergeCell ref="QE26:QF26"/>
    <mergeCell ref="QG26:QH26"/>
    <mergeCell ref="QI26:QJ26"/>
    <mergeCell ref="PM26:PN26"/>
    <mergeCell ref="PO26:PP26"/>
    <mergeCell ref="PQ26:PR26"/>
    <mergeCell ref="PS26:PT26"/>
    <mergeCell ref="PU26:PV26"/>
    <mergeCell ref="PW26:PX26"/>
    <mergeCell ref="RU26:RV26"/>
    <mergeCell ref="RW26:RX26"/>
    <mergeCell ref="RY26:RZ26"/>
    <mergeCell ref="SA26:SB26"/>
    <mergeCell ref="SC26:SD26"/>
    <mergeCell ref="SE26:SF26"/>
    <mergeCell ref="RI26:RJ26"/>
    <mergeCell ref="RK26:RL26"/>
    <mergeCell ref="RM26:RN26"/>
    <mergeCell ref="RO26:RP26"/>
    <mergeCell ref="RQ26:RR26"/>
    <mergeCell ref="RS26:RT26"/>
    <mergeCell ref="QW26:QX26"/>
    <mergeCell ref="QY26:QZ26"/>
    <mergeCell ref="RA26:RB26"/>
    <mergeCell ref="RC26:RD26"/>
    <mergeCell ref="RE26:RF26"/>
    <mergeCell ref="RG26:RH26"/>
    <mergeCell ref="TE26:TF26"/>
    <mergeCell ref="TG26:TH26"/>
    <mergeCell ref="TI26:TJ26"/>
    <mergeCell ref="TK26:TL26"/>
    <mergeCell ref="TM26:TN26"/>
    <mergeCell ref="TO26:TP26"/>
    <mergeCell ref="SS26:ST26"/>
    <mergeCell ref="SU26:SV26"/>
    <mergeCell ref="SW26:SX26"/>
    <mergeCell ref="SY26:SZ26"/>
    <mergeCell ref="TA26:TB26"/>
    <mergeCell ref="TC26:TD26"/>
    <mergeCell ref="SG26:SH26"/>
    <mergeCell ref="SI26:SJ26"/>
    <mergeCell ref="SK26:SL26"/>
    <mergeCell ref="SM26:SN26"/>
    <mergeCell ref="SO26:SP26"/>
    <mergeCell ref="SQ26:SR26"/>
    <mergeCell ref="UO26:UP26"/>
    <mergeCell ref="UQ26:UR26"/>
    <mergeCell ref="US26:UT26"/>
    <mergeCell ref="UU26:UV26"/>
    <mergeCell ref="UW26:UX26"/>
    <mergeCell ref="UY26:UZ26"/>
    <mergeCell ref="UC26:UD26"/>
    <mergeCell ref="UE26:UF26"/>
    <mergeCell ref="UG26:UH26"/>
    <mergeCell ref="UI26:UJ26"/>
    <mergeCell ref="UK26:UL26"/>
    <mergeCell ref="UM26:UN26"/>
    <mergeCell ref="TQ26:TR26"/>
    <mergeCell ref="TS26:TT26"/>
    <mergeCell ref="TU26:TV26"/>
    <mergeCell ref="TW26:TX26"/>
    <mergeCell ref="TY26:TZ26"/>
    <mergeCell ref="UA26:UB26"/>
    <mergeCell ref="VY26:VZ26"/>
    <mergeCell ref="WA26:WB26"/>
    <mergeCell ref="WC26:WD26"/>
    <mergeCell ref="WE26:WF26"/>
    <mergeCell ref="WG26:WH26"/>
    <mergeCell ref="WI26:WJ26"/>
    <mergeCell ref="VM26:VN26"/>
    <mergeCell ref="VO26:VP26"/>
    <mergeCell ref="VQ26:VR26"/>
    <mergeCell ref="VS26:VT26"/>
    <mergeCell ref="VU26:VV26"/>
    <mergeCell ref="VW26:VX26"/>
    <mergeCell ref="VA26:VB26"/>
    <mergeCell ref="VC26:VD26"/>
    <mergeCell ref="VE26:VF26"/>
    <mergeCell ref="VG26:VH26"/>
    <mergeCell ref="VI26:VJ26"/>
    <mergeCell ref="VK26:VL26"/>
    <mergeCell ref="XI26:XJ26"/>
    <mergeCell ref="XK26:XL26"/>
    <mergeCell ref="XM26:XN26"/>
    <mergeCell ref="XO26:XP26"/>
    <mergeCell ref="XQ26:XR26"/>
    <mergeCell ref="XS26:XT26"/>
    <mergeCell ref="WW26:WX26"/>
    <mergeCell ref="WY26:WZ26"/>
    <mergeCell ref="XA26:XB26"/>
    <mergeCell ref="XC26:XD26"/>
    <mergeCell ref="XE26:XF26"/>
    <mergeCell ref="XG26:XH26"/>
    <mergeCell ref="WK26:WL26"/>
    <mergeCell ref="WM26:WN26"/>
    <mergeCell ref="WO26:WP26"/>
    <mergeCell ref="WQ26:WR26"/>
    <mergeCell ref="WS26:WT26"/>
    <mergeCell ref="WU26:WV26"/>
    <mergeCell ref="YS26:YT26"/>
    <mergeCell ref="YU26:YV26"/>
    <mergeCell ref="YW26:YX26"/>
    <mergeCell ref="YY26:YZ26"/>
    <mergeCell ref="ZA26:ZB26"/>
    <mergeCell ref="ZC26:ZD26"/>
    <mergeCell ref="YG26:YH26"/>
    <mergeCell ref="YI26:YJ26"/>
    <mergeCell ref="YK26:YL26"/>
    <mergeCell ref="YM26:YN26"/>
    <mergeCell ref="YO26:YP26"/>
    <mergeCell ref="YQ26:YR26"/>
    <mergeCell ref="XU26:XV26"/>
    <mergeCell ref="XW26:XX26"/>
    <mergeCell ref="XY26:XZ26"/>
    <mergeCell ref="YA26:YB26"/>
    <mergeCell ref="YC26:YD26"/>
    <mergeCell ref="YE26:YF26"/>
    <mergeCell ref="AAC26:AAD26"/>
    <mergeCell ref="AAE26:AAF26"/>
    <mergeCell ref="AAG26:AAH26"/>
    <mergeCell ref="AAI26:AAJ26"/>
    <mergeCell ref="AAK26:AAL26"/>
    <mergeCell ref="AAM26:AAN26"/>
    <mergeCell ref="ZQ26:ZR26"/>
    <mergeCell ref="ZS26:ZT26"/>
    <mergeCell ref="ZU26:ZV26"/>
    <mergeCell ref="ZW26:ZX26"/>
    <mergeCell ref="ZY26:ZZ26"/>
    <mergeCell ref="AAA26:AAB26"/>
    <mergeCell ref="ZE26:ZF26"/>
    <mergeCell ref="ZG26:ZH26"/>
    <mergeCell ref="ZI26:ZJ26"/>
    <mergeCell ref="ZK26:ZL26"/>
    <mergeCell ref="ZM26:ZN26"/>
    <mergeCell ref="ZO26:ZP26"/>
    <mergeCell ref="ABM26:ABN26"/>
    <mergeCell ref="ABO26:ABP26"/>
    <mergeCell ref="ABQ26:ABR26"/>
    <mergeCell ref="ABS26:ABT26"/>
    <mergeCell ref="ABU26:ABV26"/>
    <mergeCell ref="ABW26:ABX26"/>
    <mergeCell ref="ABA26:ABB26"/>
    <mergeCell ref="ABC26:ABD26"/>
    <mergeCell ref="ABE26:ABF26"/>
    <mergeCell ref="ABG26:ABH26"/>
    <mergeCell ref="ABI26:ABJ26"/>
    <mergeCell ref="ABK26:ABL26"/>
    <mergeCell ref="AAO26:AAP26"/>
    <mergeCell ref="AAQ26:AAR26"/>
    <mergeCell ref="AAS26:AAT26"/>
    <mergeCell ref="AAU26:AAV26"/>
    <mergeCell ref="AAW26:AAX26"/>
    <mergeCell ref="AAY26:AAZ26"/>
    <mergeCell ref="ACW26:ACX26"/>
    <mergeCell ref="ACY26:ACZ26"/>
    <mergeCell ref="ADA26:ADB26"/>
    <mergeCell ref="ADC26:ADD26"/>
    <mergeCell ref="ADE26:ADF26"/>
    <mergeCell ref="ADG26:ADH26"/>
    <mergeCell ref="ACK26:ACL26"/>
    <mergeCell ref="ACM26:ACN26"/>
    <mergeCell ref="ACO26:ACP26"/>
    <mergeCell ref="ACQ26:ACR26"/>
    <mergeCell ref="ACS26:ACT26"/>
    <mergeCell ref="ACU26:ACV26"/>
    <mergeCell ref="ABY26:ABZ26"/>
    <mergeCell ref="ACA26:ACB26"/>
    <mergeCell ref="ACC26:ACD26"/>
    <mergeCell ref="ACE26:ACF26"/>
    <mergeCell ref="ACG26:ACH26"/>
    <mergeCell ref="ACI26:ACJ26"/>
    <mergeCell ref="AEG26:AEH26"/>
    <mergeCell ref="AEI26:AEJ26"/>
    <mergeCell ref="AEK26:AEL26"/>
    <mergeCell ref="AEM26:AEN26"/>
    <mergeCell ref="AEO26:AEP26"/>
    <mergeCell ref="AEQ26:AER26"/>
    <mergeCell ref="ADU26:ADV26"/>
    <mergeCell ref="ADW26:ADX26"/>
    <mergeCell ref="ADY26:ADZ26"/>
    <mergeCell ref="AEA26:AEB26"/>
    <mergeCell ref="AEC26:AED26"/>
    <mergeCell ref="AEE26:AEF26"/>
    <mergeCell ref="ADI26:ADJ26"/>
    <mergeCell ref="ADK26:ADL26"/>
    <mergeCell ref="ADM26:ADN26"/>
    <mergeCell ref="ADO26:ADP26"/>
    <mergeCell ref="ADQ26:ADR26"/>
    <mergeCell ref="ADS26:ADT26"/>
    <mergeCell ref="AFQ26:AFR26"/>
    <mergeCell ref="AFS26:AFT26"/>
    <mergeCell ref="AFU26:AFV26"/>
    <mergeCell ref="AFW26:AFX26"/>
    <mergeCell ref="AFY26:AFZ26"/>
    <mergeCell ref="AGA26:AGB26"/>
    <mergeCell ref="AFE26:AFF26"/>
    <mergeCell ref="AFG26:AFH26"/>
    <mergeCell ref="AFI26:AFJ26"/>
    <mergeCell ref="AFK26:AFL26"/>
    <mergeCell ref="AFM26:AFN26"/>
    <mergeCell ref="AFO26:AFP26"/>
    <mergeCell ref="AES26:AET26"/>
    <mergeCell ref="AEU26:AEV26"/>
    <mergeCell ref="AEW26:AEX26"/>
    <mergeCell ref="AEY26:AEZ26"/>
    <mergeCell ref="AFA26:AFB26"/>
    <mergeCell ref="AFC26:AFD26"/>
    <mergeCell ref="AHA26:AHB26"/>
    <mergeCell ref="AHC26:AHD26"/>
    <mergeCell ref="AHE26:AHF26"/>
    <mergeCell ref="AHG26:AHH26"/>
    <mergeCell ref="AHI26:AHJ26"/>
    <mergeCell ref="AHK26:AHL26"/>
    <mergeCell ref="AGO26:AGP26"/>
    <mergeCell ref="AGQ26:AGR26"/>
    <mergeCell ref="AGS26:AGT26"/>
    <mergeCell ref="AGU26:AGV26"/>
    <mergeCell ref="AGW26:AGX26"/>
    <mergeCell ref="AGY26:AGZ26"/>
    <mergeCell ref="AGC26:AGD26"/>
    <mergeCell ref="AGE26:AGF26"/>
    <mergeCell ref="AGG26:AGH26"/>
    <mergeCell ref="AGI26:AGJ26"/>
    <mergeCell ref="AGK26:AGL26"/>
    <mergeCell ref="AGM26:AGN26"/>
    <mergeCell ref="AIK26:AIL26"/>
    <mergeCell ref="AIM26:AIN26"/>
    <mergeCell ref="AIO26:AIP26"/>
    <mergeCell ref="AIQ26:AIR26"/>
    <mergeCell ref="AIS26:AIT26"/>
    <mergeCell ref="AIU26:AIV26"/>
    <mergeCell ref="AHY26:AHZ26"/>
    <mergeCell ref="AIA26:AIB26"/>
    <mergeCell ref="AIC26:AID26"/>
    <mergeCell ref="AIE26:AIF26"/>
    <mergeCell ref="AIG26:AIH26"/>
    <mergeCell ref="AII26:AIJ26"/>
    <mergeCell ref="AHM26:AHN26"/>
    <mergeCell ref="AHO26:AHP26"/>
    <mergeCell ref="AHQ26:AHR26"/>
    <mergeCell ref="AHS26:AHT26"/>
    <mergeCell ref="AHU26:AHV26"/>
    <mergeCell ref="AHW26:AHX26"/>
    <mergeCell ref="AJU26:AJV26"/>
    <mergeCell ref="AJW26:AJX26"/>
    <mergeCell ref="AJY26:AJZ26"/>
    <mergeCell ref="AKA26:AKB26"/>
    <mergeCell ref="AKC26:AKD26"/>
    <mergeCell ref="AKE26:AKF26"/>
    <mergeCell ref="AJI26:AJJ26"/>
    <mergeCell ref="AJK26:AJL26"/>
    <mergeCell ref="AJM26:AJN26"/>
    <mergeCell ref="AJO26:AJP26"/>
    <mergeCell ref="AJQ26:AJR26"/>
    <mergeCell ref="AJS26:AJT26"/>
    <mergeCell ref="AIW26:AIX26"/>
    <mergeCell ref="AIY26:AIZ26"/>
    <mergeCell ref="AJA26:AJB26"/>
    <mergeCell ref="AJC26:AJD26"/>
    <mergeCell ref="AJE26:AJF26"/>
    <mergeCell ref="AJG26:AJH26"/>
    <mergeCell ref="ALE26:ALF26"/>
    <mergeCell ref="ALG26:ALH26"/>
    <mergeCell ref="ALI26:ALJ26"/>
    <mergeCell ref="ALK26:ALL26"/>
    <mergeCell ref="ALM26:ALN26"/>
    <mergeCell ref="ALO26:ALP26"/>
    <mergeCell ref="AKS26:AKT26"/>
    <mergeCell ref="AKU26:AKV26"/>
    <mergeCell ref="AKW26:AKX26"/>
    <mergeCell ref="AKY26:AKZ26"/>
    <mergeCell ref="ALA26:ALB26"/>
    <mergeCell ref="ALC26:ALD26"/>
    <mergeCell ref="AKG26:AKH26"/>
    <mergeCell ref="AKI26:AKJ26"/>
    <mergeCell ref="AKK26:AKL26"/>
    <mergeCell ref="AKM26:AKN26"/>
    <mergeCell ref="AKO26:AKP26"/>
    <mergeCell ref="AKQ26:AKR26"/>
    <mergeCell ref="AMO26:AMP26"/>
    <mergeCell ref="AMQ26:AMR26"/>
    <mergeCell ref="AMS26:AMT26"/>
    <mergeCell ref="AMU26:AMV26"/>
    <mergeCell ref="AMW26:AMX26"/>
    <mergeCell ref="AMY26:AMZ26"/>
    <mergeCell ref="AMC26:AMD26"/>
    <mergeCell ref="AME26:AMF26"/>
    <mergeCell ref="AMG26:AMH26"/>
    <mergeCell ref="AMI26:AMJ26"/>
    <mergeCell ref="AMK26:AML26"/>
    <mergeCell ref="AMM26:AMN26"/>
    <mergeCell ref="ALQ26:ALR26"/>
    <mergeCell ref="ALS26:ALT26"/>
    <mergeCell ref="ALU26:ALV26"/>
    <mergeCell ref="ALW26:ALX26"/>
    <mergeCell ref="ALY26:ALZ26"/>
    <mergeCell ref="AMA26:AMB26"/>
    <mergeCell ref="ANY26:ANZ26"/>
    <mergeCell ref="AOA26:AOB26"/>
    <mergeCell ref="AOC26:AOD26"/>
    <mergeCell ref="AOE26:AOF26"/>
    <mergeCell ref="AOG26:AOH26"/>
    <mergeCell ref="AOI26:AOJ26"/>
    <mergeCell ref="ANM26:ANN26"/>
    <mergeCell ref="ANO26:ANP26"/>
    <mergeCell ref="ANQ26:ANR26"/>
    <mergeCell ref="ANS26:ANT26"/>
    <mergeCell ref="ANU26:ANV26"/>
    <mergeCell ref="ANW26:ANX26"/>
    <mergeCell ref="ANA26:ANB26"/>
    <mergeCell ref="ANC26:AND26"/>
    <mergeCell ref="ANE26:ANF26"/>
    <mergeCell ref="ANG26:ANH26"/>
    <mergeCell ref="ANI26:ANJ26"/>
    <mergeCell ref="ANK26:ANL26"/>
    <mergeCell ref="API26:APJ26"/>
    <mergeCell ref="APK26:APL26"/>
    <mergeCell ref="APM26:APN26"/>
    <mergeCell ref="APO26:APP26"/>
    <mergeCell ref="APQ26:APR26"/>
    <mergeCell ref="APS26:APT26"/>
    <mergeCell ref="AOW26:AOX26"/>
    <mergeCell ref="AOY26:AOZ26"/>
    <mergeCell ref="APA26:APB26"/>
    <mergeCell ref="APC26:APD26"/>
    <mergeCell ref="APE26:APF26"/>
    <mergeCell ref="APG26:APH26"/>
    <mergeCell ref="AOK26:AOL26"/>
    <mergeCell ref="AOM26:AON26"/>
    <mergeCell ref="AOO26:AOP26"/>
    <mergeCell ref="AOQ26:AOR26"/>
    <mergeCell ref="AOS26:AOT26"/>
    <mergeCell ref="AOU26:AOV26"/>
    <mergeCell ref="AQS26:AQT26"/>
    <mergeCell ref="AQU26:AQV26"/>
    <mergeCell ref="AQW26:AQX26"/>
    <mergeCell ref="AQY26:AQZ26"/>
    <mergeCell ref="ARA26:ARB26"/>
    <mergeCell ref="ARC26:ARD26"/>
    <mergeCell ref="AQG26:AQH26"/>
    <mergeCell ref="AQI26:AQJ26"/>
    <mergeCell ref="AQK26:AQL26"/>
    <mergeCell ref="AQM26:AQN26"/>
    <mergeCell ref="AQO26:AQP26"/>
    <mergeCell ref="AQQ26:AQR26"/>
    <mergeCell ref="APU26:APV26"/>
    <mergeCell ref="APW26:APX26"/>
    <mergeCell ref="APY26:APZ26"/>
    <mergeCell ref="AQA26:AQB26"/>
    <mergeCell ref="AQC26:AQD26"/>
    <mergeCell ref="AQE26:AQF26"/>
    <mergeCell ref="ASC26:ASD26"/>
    <mergeCell ref="ASE26:ASF26"/>
    <mergeCell ref="ASG26:ASH26"/>
    <mergeCell ref="ASI26:ASJ26"/>
    <mergeCell ref="ASK26:ASL26"/>
    <mergeCell ref="ASM26:ASN26"/>
    <mergeCell ref="ARQ26:ARR26"/>
    <mergeCell ref="ARS26:ART26"/>
    <mergeCell ref="ARU26:ARV26"/>
    <mergeCell ref="ARW26:ARX26"/>
    <mergeCell ref="ARY26:ARZ26"/>
    <mergeCell ref="ASA26:ASB26"/>
    <mergeCell ref="ARE26:ARF26"/>
    <mergeCell ref="ARG26:ARH26"/>
    <mergeCell ref="ARI26:ARJ26"/>
    <mergeCell ref="ARK26:ARL26"/>
    <mergeCell ref="ARM26:ARN26"/>
    <mergeCell ref="ARO26:ARP26"/>
    <mergeCell ref="ATM26:ATN26"/>
    <mergeCell ref="ATO26:ATP26"/>
    <mergeCell ref="ATQ26:ATR26"/>
    <mergeCell ref="ATS26:ATT26"/>
    <mergeCell ref="ATU26:ATV26"/>
    <mergeCell ref="ATW26:ATX26"/>
    <mergeCell ref="ATA26:ATB26"/>
    <mergeCell ref="ATC26:ATD26"/>
    <mergeCell ref="ATE26:ATF26"/>
    <mergeCell ref="ATG26:ATH26"/>
    <mergeCell ref="ATI26:ATJ26"/>
    <mergeCell ref="ATK26:ATL26"/>
    <mergeCell ref="ASO26:ASP26"/>
    <mergeCell ref="ASQ26:ASR26"/>
    <mergeCell ref="ASS26:AST26"/>
    <mergeCell ref="ASU26:ASV26"/>
    <mergeCell ref="ASW26:ASX26"/>
    <mergeCell ref="ASY26:ASZ26"/>
    <mergeCell ref="AUW26:AUX26"/>
    <mergeCell ref="AUY26:AUZ26"/>
    <mergeCell ref="AVA26:AVB26"/>
    <mergeCell ref="AVC26:AVD26"/>
    <mergeCell ref="AVE26:AVF26"/>
    <mergeCell ref="AVG26:AVH26"/>
    <mergeCell ref="AUK26:AUL26"/>
    <mergeCell ref="AUM26:AUN26"/>
    <mergeCell ref="AUO26:AUP26"/>
    <mergeCell ref="AUQ26:AUR26"/>
    <mergeCell ref="AUS26:AUT26"/>
    <mergeCell ref="AUU26:AUV26"/>
    <mergeCell ref="ATY26:ATZ26"/>
    <mergeCell ref="AUA26:AUB26"/>
    <mergeCell ref="AUC26:AUD26"/>
    <mergeCell ref="AUE26:AUF26"/>
    <mergeCell ref="AUG26:AUH26"/>
    <mergeCell ref="AUI26:AUJ26"/>
    <mergeCell ref="AWG26:AWH26"/>
    <mergeCell ref="AWI26:AWJ26"/>
    <mergeCell ref="AWK26:AWL26"/>
    <mergeCell ref="AWM26:AWN26"/>
    <mergeCell ref="AWO26:AWP26"/>
    <mergeCell ref="AWQ26:AWR26"/>
    <mergeCell ref="AVU26:AVV26"/>
    <mergeCell ref="AVW26:AVX26"/>
    <mergeCell ref="AVY26:AVZ26"/>
    <mergeCell ref="AWA26:AWB26"/>
    <mergeCell ref="AWC26:AWD26"/>
    <mergeCell ref="AWE26:AWF26"/>
    <mergeCell ref="AVI26:AVJ26"/>
    <mergeCell ref="AVK26:AVL26"/>
    <mergeCell ref="AVM26:AVN26"/>
    <mergeCell ref="AVO26:AVP26"/>
    <mergeCell ref="AVQ26:AVR26"/>
    <mergeCell ref="AVS26:AVT26"/>
    <mergeCell ref="AXQ26:AXR26"/>
    <mergeCell ref="AXS26:AXT26"/>
    <mergeCell ref="AXU26:AXV26"/>
    <mergeCell ref="AXW26:AXX26"/>
    <mergeCell ref="AXY26:AXZ26"/>
    <mergeCell ref="AYA26:AYB26"/>
    <mergeCell ref="AXE26:AXF26"/>
    <mergeCell ref="AXG26:AXH26"/>
    <mergeCell ref="AXI26:AXJ26"/>
    <mergeCell ref="AXK26:AXL26"/>
    <mergeCell ref="AXM26:AXN26"/>
    <mergeCell ref="AXO26:AXP26"/>
    <mergeCell ref="AWS26:AWT26"/>
    <mergeCell ref="AWU26:AWV26"/>
    <mergeCell ref="AWW26:AWX26"/>
    <mergeCell ref="AWY26:AWZ26"/>
    <mergeCell ref="AXA26:AXB26"/>
    <mergeCell ref="AXC26:AXD26"/>
    <mergeCell ref="AZA26:AZB26"/>
    <mergeCell ref="AZC26:AZD26"/>
    <mergeCell ref="AZE26:AZF26"/>
    <mergeCell ref="AZG26:AZH26"/>
    <mergeCell ref="AZI26:AZJ26"/>
    <mergeCell ref="AZK26:AZL26"/>
    <mergeCell ref="AYO26:AYP26"/>
    <mergeCell ref="AYQ26:AYR26"/>
    <mergeCell ref="AYS26:AYT26"/>
    <mergeCell ref="AYU26:AYV26"/>
    <mergeCell ref="AYW26:AYX26"/>
    <mergeCell ref="AYY26:AYZ26"/>
    <mergeCell ref="AYC26:AYD26"/>
    <mergeCell ref="AYE26:AYF26"/>
    <mergeCell ref="AYG26:AYH26"/>
    <mergeCell ref="AYI26:AYJ26"/>
    <mergeCell ref="AYK26:AYL26"/>
    <mergeCell ref="AYM26:AYN26"/>
    <mergeCell ref="BAK26:BAL26"/>
    <mergeCell ref="BAM26:BAN26"/>
    <mergeCell ref="BAO26:BAP26"/>
    <mergeCell ref="BAQ26:BAR26"/>
    <mergeCell ref="BAS26:BAT26"/>
    <mergeCell ref="BAU26:BAV26"/>
    <mergeCell ref="AZY26:AZZ26"/>
    <mergeCell ref="BAA26:BAB26"/>
    <mergeCell ref="BAC26:BAD26"/>
    <mergeCell ref="BAE26:BAF26"/>
    <mergeCell ref="BAG26:BAH26"/>
    <mergeCell ref="BAI26:BAJ26"/>
    <mergeCell ref="AZM26:AZN26"/>
    <mergeCell ref="AZO26:AZP26"/>
    <mergeCell ref="AZQ26:AZR26"/>
    <mergeCell ref="AZS26:AZT26"/>
    <mergeCell ref="AZU26:AZV26"/>
    <mergeCell ref="AZW26:AZX26"/>
    <mergeCell ref="BBU26:BBV26"/>
    <mergeCell ref="BBW26:BBX26"/>
    <mergeCell ref="BBY26:BBZ26"/>
    <mergeCell ref="BCA26:BCB26"/>
    <mergeCell ref="BCC26:BCD26"/>
    <mergeCell ref="BCE26:BCF26"/>
    <mergeCell ref="BBI26:BBJ26"/>
    <mergeCell ref="BBK26:BBL26"/>
    <mergeCell ref="BBM26:BBN26"/>
    <mergeCell ref="BBO26:BBP26"/>
    <mergeCell ref="BBQ26:BBR26"/>
    <mergeCell ref="BBS26:BBT26"/>
    <mergeCell ref="BAW26:BAX26"/>
    <mergeCell ref="BAY26:BAZ26"/>
    <mergeCell ref="BBA26:BBB26"/>
    <mergeCell ref="BBC26:BBD26"/>
    <mergeCell ref="BBE26:BBF26"/>
    <mergeCell ref="BBG26:BBH26"/>
    <mergeCell ref="BDE26:BDF26"/>
    <mergeCell ref="BDG26:BDH26"/>
    <mergeCell ref="BDI26:BDJ26"/>
    <mergeCell ref="BDK26:BDL26"/>
    <mergeCell ref="BDM26:BDN26"/>
    <mergeCell ref="BDO26:BDP26"/>
    <mergeCell ref="BCS26:BCT26"/>
    <mergeCell ref="BCU26:BCV26"/>
    <mergeCell ref="BCW26:BCX26"/>
    <mergeCell ref="BCY26:BCZ26"/>
    <mergeCell ref="BDA26:BDB26"/>
    <mergeCell ref="BDC26:BDD26"/>
    <mergeCell ref="BCG26:BCH26"/>
    <mergeCell ref="BCI26:BCJ26"/>
    <mergeCell ref="BCK26:BCL26"/>
    <mergeCell ref="BCM26:BCN26"/>
    <mergeCell ref="BCO26:BCP26"/>
    <mergeCell ref="BCQ26:BCR26"/>
    <mergeCell ref="BEO26:BEP26"/>
    <mergeCell ref="BEQ26:BER26"/>
    <mergeCell ref="BES26:BET26"/>
    <mergeCell ref="BEU26:BEV26"/>
    <mergeCell ref="BEW26:BEX26"/>
    <mergeCell ref="BEY26:BEZ26"/>
    <mergeCell ref="BEC26:BED26"/>
    <mergeCell ref="BEE26:BEF26"/>
    <mergeCell ref="BEG26:BEH26"/>
    <mergeCell ref="BEI26:BEJ26"/>
    <mergeCell ref="BEK26:BEL26"/>
    <mergeCell ref="BEM26:BEN26"/>
    <mergeCell ref="BDQ26:BDR26"/>
    <mergeCell ref="BDS26:BDT26"/>
    <mergeCell ref="BDU26:BDV26"/>
    <mergeCell ref="BDW26:BDX26"/>
    <mergeCell ref="BDY26:BDZ26"/>
    <mergeCell ref="BEA26:BEB26"/>
    <mergeCell ref="BFY26:BFZ26"/>
    <mergeCell ref="BGA26:BGB26"/>
    <mergeCell ref="BGC26:BGD26"/>
    <mergeCell ref="BGE26:BGF26"/>
    <mergeCell ref="BGG26:BGH26"/>
    <mergeCell ref="BGI26:BGJ26"/>
    <mergeCell ref="BFM26:BFN26"/>
    <mergeCell ref="BFO26:BFP26"/>
    <mergeCell ref="BFQ26:BFR26"/>
    <mergeCell ref="BFS26:BFT26"/>
    <mergeCell ref="BFU26:BFV26"/>
    <mergeCell ref="BFW26:BFX26"/>
    <mergeCell ref="BFA26:BFB26"/>
    <mergeCell ref="BFC26:BFD26"/>
    <mergeCell ref="BFE26:BFF26"/>
    <mergeCell ref="BFG26:BFH26"/>
    <mergeCell ref="BFI26:BFJ26"/>
    <mergeCell ref="BFK26:BFL26"/>
    <mergeCell ref="BHI26:BHJ26"/>
    <mergeCell ref="BHK26:BHL26"/>
    <mergeCell ref="BHM26:BHN26"/>
    <mergeCell ref="BHO26:BHP26"/>
    <mergeCell ref="BHQ26:BHR26"/>
    <mergeCell ref="BHS26:BHT26"/>
    <mergeCell ref="BGW26:BGX26"/>
    <mergeCell ref="BGY26:BGZ26"/>
    <mergeCell ref="BHA26:BHB26"/>
    <mergeCell ref="BHC26:BHD26"/>
    <mergeCell ref="BHE26:BHF26"/>
    <mergeCell ref="BHG26:BHH26"/>
    <mergeCell ref="BGK26:BGL26"/>
    <mergeCell ref="BGM26:BGN26"/>
    <mergeCell ref="BGO26:BGP26"/>
    <mergeCell ref="BGQ26:BGR26"/>
    <mergeCell ref="BGS26:BGT26"/>
    <mergeCell ref="BGU26:BGV26"/>
    <mergeCell ref="BIS26:BIT26"/>
    <mergeCell ref="BIU26:BIV26"/>
    <mergeCell ref="BIW26:BIX26"/>
    <mergeCell ref="BIY26:BIZ26"/>
    <mergeCell ref="BJA26:BJB26"/>
    <mergeCell ref="BJC26:BJD26"/>
    <mergeCell ref="BIG26:BIH26"/>
    <mergeCell ref="BII26:BIJ26"/>
    <mergeCell ref="BIK26:BIL26"/>
    <mergeCell ref="BIM26:BIN26"/>
    <mergeCell ref="BIO26:BIP26"/>
    <mergeCell ref="BIQ26:BIR26"/>
    <mergeCell ref="BHU26:BHV26"/>
    <mergeCell ref="BHW26:BHX26"/>
    <mergeCell ref="BHY26:BHZ26"/>
    <mergeCell ref="BIA26:BIB26"/>
    <mergeCell ref="BIC26:BID26"/>
    <mergeCell ref="BIE26:BIF26"/>
    <mergeCell ref="BKC26:BKD26"/>
    <mergeCell ref="BKE26:BKF26"/>
    <mergeCell ref="BKG26:BKH26"/>
    <mergeCell ref="BKI26:BKJ26"/>
    <mergeCell ref="BKK26:BKL26"/>
    <mergeCell ref="BKM26:BKN26"/>
    <mergeCell ref="BJQ26:BJR26"/>
    <mergeCell ref="BJS26:BJT26"/>
    <mergeCell ref="BJU26:BJV26"/>
    <mergeCell ref="BJW26:BJX26"/>
    <mergeCell ref="BJY26:BJZ26"/>
    <mergeCell ref="BKA26:BKB26"/>
    <mergeCell ref="BJE26:BJF26"/>
    <mergeCell ref="BJG26:BJH26"/>
    <mergeCell ref="BJI26:BJJ26"/>
    <mergeCell ref="BJK26:BJL26"/>
    <mergeCell ref="BJM26:BJN26"/>
    <mergeCell ref="BJO26:BJP26"/>
    <mergeCell ref="BLM26:BLN26"/>
    <mergeCell ref="BLO26:BLP26"/>
    <mergeCell ref="BLQ26:BLR26"/>
    <mergeCell ref="BLS26:BLT26"/>
    <mergeCell ref="BLU26:BLV26"/>
    <mergeCell ref="BLW26:BLX26"/>
    <mergeCell ref="BLA26:BLB26"/>
    <mergeCell ref="BLC26:BLD26"/>
    <mergeCell ref="BLE26:BLF26"/>
    <mergeCell ref="BLG26:BLH26"/>
    <mergeCell ref="BLI26:BLJ26"/>
    <mergeCell ref="BLK26:BLL26"/>
    <mergeCell ref="BKO26:BKP26"/>
    <mergeCell ref="BKQ26:BKR26"/>
    <mergeCell ref="BKS26:BKT26"/>
    <mergeCell ref="BKU26:BKV26"/>
    <mergeCell ref="BKW26:BKX26"/>
    <mergeCell ref="BKY26:BKZ26"/>
    <mergeCell ref="BMW26:BMX26"/>
    <mergeCell ref="BMY26:BMZ26"/>
    <mergeCell ref="BNA26:BNB26"/>
    <mergeCell ref="BNC26:BND26"/>
    <mergeCell ref="BNE26:BNF26"/>
    <mergeCell ref="BNG26:BNH26"/>
    <mergeCell ref="BMK26:BML26"/>
    <mergeCell ref="BMM26:BMN26"/>
    <mergeCell ref="BMO26:BMP26"/>
    <mergeCell ref="BMQ26:BMR26"/>
    <mergeCell ref="BMS26:BMT26"/>
    <mergeCell ref="BMU26:BMV26"/>
    <mergeCell ref="BLY26:BLZ26"/>
    <mergeCell ref="BMA26:BMB26"/>
    <mergeCell ref="BMC26:BMD26"/>
    <mergeCell ref="BME26:BMF26"/>
    <mergeCell ref="BMG26:BMH26"/>
    <mergeCell ref="BMI26:BMJ26"/>
    <mergeCell ref="BOG26:BOH26"/>
    <mergeCell ref="BOI26:BOJ26"/>
    <mergeCell ref="BOK26:BOL26"/>
    <mergeCell ref="BOM26:BON26"/>
    <mergeCell ref="BOO26:BOP26"/>
    <mergeCell ref="BOQ26:BOR26"/>
    <mergeCell ref="BNU26:BNV26"/>
    <mergeCell ref="BNW26:BNX26"/>
    <mergeCell ref="BNY26:BNZ26"/>
    <mergeCell ref="BOA26:BOB26"/>
    <mergeCell ref="BOC26:BOD26"/>
    <mergeCell ref="BOE26:BOF26"/>
    <mergeCell ref="BNI26:BNJ26"/>
    <mergeCell ref="BNK26:BNL26"/>
    <mergeCell ref="BNM26:BNN26"/>
    <mergeCell ref="BNO26:BNP26"/>
    <mergeCell ref="BNQ26:BNR26"/>
    <mergeCell ref="BNS26:BNT26"/>
    <mergeCell ref="BPQ26:BPR26"/>
    <mergeCell ref="BPS26:BPT26"/>
    <mergeCell ref="BPU26:BPV26"/>
    <mergeCell ref="BPW26:BPX26"/>
    <mergeCell ref="BPY26:BPZ26"/>
    <mergeCell ref="BQA26:BQB26"/>
    <mergeCell ref="BPE26:BPF26"/>
    <mergeCell ref="BPG26:BPH26"/>
    <mergeCell ref="BPI26:BPJ26"/>
    <mergeCell ref="BPK26:BPL26"/>
    <mergeCell ref="BPM26:BPN26"/>
    <mergeCell ref="BPO26:BPP26"/>
    <mergeCell ref="BOS26:BOT26"/>
    <mergeCell ref="BOU26:BOV26"/>
    <mergeCell ref="BOW26:BOX26"/>
    <mergeCell ref="BOY26:BOZ26"/>
    <mergeCell ref="BPA26:BPB26"/>
    <mergeCell ref="BPC26:BPD26"/>
    <mergeCell ref="BRA26:BRB26"/>
    <mergeCell ref="BRC26:BRD26"/>
    <mergeCell ref="BRE26:BRF26"/>
    <mergeCell ref="BRG26:BRH26"/>
    <mergeCell ref="BRI26:BRJ26"/>
    <mergeCell ref="BRK26:BRL26"/>
    <mergeCell ref="BQO26:BQP26"/>
    <mergeCell ref="BQQ26:BQR26"/>
    <mergeCell ref="BQS26:BQT26"/>
    <mergeCell ref="BQU26:BQV26"/>
    <mergeCell ref="BQW26:BQX26"/>
    <mergeCell ref="BQY26:BQZ26"/>
    <mergeCell ref="BQC26:BQD26"/>
    <mergeCell ref="BQE26:BQF26"/>
    <mergeCell ref="BQG26:BQH26"/>
    <mergeCell ref="BQI26:BQJ26"/>
    <mergeCell ref="BQK26:BQL26"/>
    <mergeCell ref="BQM26:BQN26"/>
    <mergeCell ref="BSK26:BSL26"/>
    <mergeCell ref="BSM26:BSN26"/>
    <mergeCell ref="BSO26:BSP26"/>
    <mergeCell ref="BSQ26:BSR26"/>
    <mergeCell ref="BSS26:BST26"/>
    <mergeCell ref="BSU26:BSV26"/>
    <mergeCell ref="BRY26:BRZ26"/>
    <mergeCell ref="BSA26:BSB26"/>
    <mergeCell ref="BSC26:BSD26"/>
    <mergeCell ref="BSE26:BSF26"/>
    <mergeCell ref="BSG26:BSH26"/>
    <mergeCell ref="BSI26:BSJ26"/>
    <mergeCell ref="BRM26:BRN26"/>
    <mergeCell ref="BRO26:BRP26"/>
    <mergeCell ref="BRQ26:BRR26"/>
    <mergeCell ref="BRS26:BRT26"/>
    <mergeCell ref="BRU26:BRV26"/>
    <mergeCell ref="BRW26:BRX26"/>
    <mergeCell ref="BTU26:BTV26"/>
    <mergeCell ref="BTW26:BTX26"/>
    <mergeCell ref="BTY26:BTZ26"/>
    <mergeCell ref="BUA26:BUB26"/>
    <mergeCell ref="BUC26:BUD26"/>
    <mergeCell ref="BUE26:BUF26"/>
    <mergeCell ref="BTI26:BTJ26"/>
    <mergeCell ref="BTK26:BTL26"/>
    <mergeCell ref="BTM26:BTN26"/>
    <mergeCell ref="BTO26:BTP26"/>
    <mergeCell ref="BTQ26:BTR26"/>
    <mergeCell ref="BTS26:BTT26"/>
    <mergeCell ref="BSW26:BSX26"/>
    <mergeCell ref="BSY26:BSZ26"/>
    <mergeCell ref="BTA26:BTB26"/>
    <mergeCell ref="BTC26:BTD26"/>
    <mergeCell ref="BTE26:BTF26"/>
    <mergeCell ref="BTG26:BTH26"/>
    <mergeCell ref="BVE26:BVF26"/>
    <mergeCell ref="BVG26:BVH26"/>
    <mergeCell ref="BVI26:BVJ26"/>
    <mergeCell ref="BVK26:BVL26"/>
    <mergeCell ref="BVM26:BVN26"/>
    <mergeCell ref="BVO26:BVP26"/>
    <mergeCell ref="BUS26:BUT26"/>
    <mergeCell ref="BUU26:BUV26"/>
    <mergeCell ref="BUW26:BUX26"/>
    <mergeCell ref="BUY26:BUZ26"/>
    <mergeCell ref="BVA26:BVB26"/>
    <mergeCell ref="BVC26:BVD26"/>
    <mergeCell ref="BUG26:BUH26"/>
    <mergeCell ref="BUI26:BUJ26"/>
    <mergeCell ref="BUK26:BUL26"/>
    <mergeCell ref="BUM26:BUN26"/>
    <mergeCell ref="BUO26:BUP26"/>
    <mergeCell ref="BUQ26:BUR26"/>
    <mergeCell ref="BWO26:BWP26"/>
    <mergeCell ref="BWQ26:BWR26"/>
    <mergeCell ref="BWS26:BWT26"/>
    <mergeCell ref="BWU26:BWV26"/>
    <mergeCell ref="BWW26:BWX26"/>
    <mergeCell ref="BWY26:BWZ26"/>
    <mergeCell ref="BWC26:BWD26"/>
    <mergeCell ref="BWE26:BWF26"/>
    <mergeCell ref="BWG26:BWH26"/>
    <mergeCell ref="BWI26:BWJ26"/>
    <mergeCell ref="BWK26:BWL26"/>
    <mergeCell ref="BWM26:BWN26"/>
    <mergeCell ref="BVQ26:BVR26"/>
    <mergeCell ref="BVS26:BVT26"/>
    <mergeCell ref="BVU26:BVV26"/>
    <mergeCell ref="BVW26:BVX26"/>
    <mergeCell ref="BVY26:BVZ26"/>
    <mergeCell ref="BWA26:BWB26"/>
    <mergeCell ref="BXY26:BXZ26"/>
    <mergeCell ref="BYA26:BYB26"/>
    <mergeCell ref="BYC26:BYD26"/>
    <mergeCell ref="BYE26:BYF26"/>
    <mergeCell ref="BYG26:BYH26"/>
    <mergeCell ref="BYI26:BYJ26"/>
    <mergeCell ref="BXM26:BXN26"/>
    <mergeCell ref="BXO26:BXP26"/>
    <mergeCell ref="BXQ26:BXR26"/>
    <mergeCell ref="BXS26:BXT26"/>
    <mergeCell ref="BXU26:BXV26"/>
    <mergeCell ref="BXW26:BXX26"/>
    <mergeCell ref="BXA26:BXB26"/>
    <mergeCell ref="BXC26:BXD26"/>
    <mergeCell ref="BXE26:BXF26"/>
    <mergeCell ref="BXG26:BXH26"/>
    <mergeCell ref="BXI26:BXJ26"/>
    <mergeCell ref="BXK26:BXL26"/>
    <mergeCell ref="BZI26:BZJ26"/>
    <mergeCell ref="BZK26:BZL26"/>
    <mergeCell ref="BZM26:BZN26"/>
    <mergeCell ref="BZO26:BZP26"/>
    <mergeCell ref="BZQ26:BZR26"/>
    <mergeCell ref="BZS26:BZT26"/>
    <mergeCell ref="BYW26:BYX26"/>
    <mergeCell ref="BYY26:BYZ26"/>
    <mergeCell ref="BZA26:BZB26"/>
    <mergeCell ref="BZC26:BZD26"/>
    <mergeCell ref="BZE26:BZF26"/>
    <mergeCell ref="BZG26:BZH26"/>
    <mergeCell ref="BYK26:BYL26"/>
    <mergeCell ref="BYM26:BYN26"/>
    <mergeCell ref="BYO26:BYP26"/>
    <mergeCell ref="BYQ26:BYR26"/>
    <mergeCell ref="BYS26:BYT26"/>
    <mergeCell ref="BYU26:BYV26"/>
    <mergeCell ref="CAS26:CAT26"/>
    <mergeCell ref="CAU26:CAV26"/>
    <mergeCell ref="CAW26:CAX26"/>
    <mergeCell ref="CAY26:CAZ26"/>
    <mergeCell ref="CBA26:CBB26"/>
    <mergeCell ref="CBC26:CBD26"/>
    <mergeCell ref="CAG26:CAH26"/>
    <mergeCell ref="CAI26:CAJ26"/>
    <mergeCell ref="CAK26:CAL26"/>
    <mergeCell ref="CAM26:CAN26"/>
    <mergeCell ref="CAO26:CAP26"/>
    <mergeCell ref="CAQ26:CAR26"/>
    <mergeCell ref="BZU26:BZV26"/>
    <mergeCell ref="BZW26:BZX26"/>
    <mergeCell ref="BZY26:BZZ26"/>
    <mergeCell ref="CAA26:CAB26"/>
    <mergeCell ref="CAC26:CAD26"/>
    <mergeCell ref="CAE26:CAF26"/>
    <mergeCell ref="CCC26:CCD26"/>
    <mergeCell ref="CCE26:CCF26"/>
    <mergeCell ref="CCG26:CCH26"/>
    <mergeCell ref="CCI26:CCJ26"/>
    <mergeCell ref="CCK26:CCL26"/>
    <mergeCell ref="CCM26:CCN26"/>
    <mergeCell ref="CBQ26:CBR26"/>
    <mergeCell ref="CBS26:CBT26"/>
    <mergeCell ref="CBU26:CBV26"/>
    <mergeCell ref="CBW26:CBX26"/>
    <mergeCell ref="CBY26:CBZ26"/>
    <mergeCell ref="CCA26:CCB26"/>
    <mergeCell ref="CBE26:CBF26"/>
    <mergeCell ref="CBG26:CBH26"/>
    <mergeCell ref="CBI26:CBJ26"/>
    <mergeCell ref="CBK26:CBL26"/>
    <mergeCell ref="CBM26:CBN26"/>
    <mergeCell ref="CBO26:CBP26"/>
    <mergeCell ref="CDM26:CDN26"/>
    <mergeCell ref="CDO26:CDP26"/>
    <mergeCell ref="CDQ26:CDR26"/>
    <mergeCell ref="CDS26:CDT26"/>
    <mergeCell ref="CDU26:CDV26"/>
    <mergeCell ref="CDW26:CDX26"/>
    <mergeCell ref="CDA26:CDB26"/>
    <mergeCell ref="CDC26:CDD26"/>
    <mergeCell ref="CDE26:CDF26"/>
    <mergeCell ref="CDG26:CDH26"/>
    <mergeCell ref="CDI26:CDJ26"/>
    <mergeCell ref="CDK26:CDL26"/>
    <mergeCell ref="CCO26:CCP26"/>
    <mergeCell ref="CCQ26:CCR26"/>
    <mergeCell ref="CCS26:CCT26"/>
    <mergeCell ref="CCU26:CCV26"/>
    <mergeCell ref="CCW26:CCX26"/>
    <mergeCell ref="CCY26:CCZ26"/>
    <mergeCell ref="CEW26:CEX26"/>
    <mergeCell ref="CEY26:CEZ26"/>
    <mergeCell ref="CFA26:CFB26"/>
    <mergeCell ref="CFC26:CFD26"/>
    <mergeCell ref="CFE26:CFF26"/>
    <mergeCell ref="CFG26:CFH26"/>
    <mergeCell ref="CEK26:CEL26"/>
    <mergeCell ref="CEM26:CEN26"/>
    <mergeCell ref="CEO26:CEP26"/>
    <mergeCell ref="CEQ26:CER26"/>
    <mergeCell ref="CES26:CET26"/>
    <mergeCell ref="CEU26:CEV26"/>
    <mergeCell ref="CDY26:CDZ26"/>
    <mergeCell ref="CEA26:CEB26"/>
    <mergeCell ref="CEC26:CED26"/>
    <mergeCell ref="CEE26:CEF26"/>
    <mergeCell ref="CEG26:CEH26"/>
    <mergeCell ref="CEI26:CEJ26"/>
    <mergeCell ref="CGG26:CGH26"/>
    <mergeCell ref="CGI26:CGJ26"/>
    <mergeCell ref="CGK26:CGL26"/>
    <mergeCell ref="CGM26:CGN26"/>
    <mergeCell ref="CGO26:CGP26"/>
    <mergeCell ref="CGQ26:CGR26"/>
    <mergeCell ref="CFU26:CFV26"/>
    <mergeCell ref="CFW26:CFX26"/>
    <mergeCell ref="CFY26:CFZ26"/>
    <mergeCell ref="CGA26:CGB26"/>
    <mergeCell ref="CGC26:CGD26"/>
    <mergeCell ref="CGE26:CGF26"/>
    <mergeCell ref="CFI26:CFJ26"/>
    <mergeCell ref="CFK26:CFL26"/>
    <mergeCell ref="CFM26:CFN26"/>
    <mergeCell ref="CFO26:CFP26"/>
    <mergeCell ref="CFQ26:CFR26"/>
    <mergeCell ref="CFS26:CFT26"/>
    <mergeCell ref="CHQ26:CHR26"/>
    <mergeCell ref="CHS26:CHT26"/>
    <mergeCell ref="CHU26:CHV26"/>
    <mergeCell ref="CHW26:CHX26"/>
    <mergeCell ref="CHY26:CHZ26"/>
    <mergeCell ref="CIA26:CIB26"/>
    <mergeCell ref="CHE26:CHF26"/>
    <mergeCell ref="CHG26:CHH26"/>
    <mergeCell ref="CHI26:CHJ26"/>
    <mergeCell ref="CHK26:CHL26"/>
    <mergeCell ref="CHM26:CHN26"/>
    <mergeCell ref="CHO26:CHP26"/>
    <mergeCell ref="CGS26:CGT26"/>
    <mergeCell ref="CGU26:CGV26"/>
    <mergeCell ref="CGW26:CGX26"/>
    <mergeCell ref="CGY26:CGZ26"/>
    <mergeCell ref="CHA26:CHB26"/>
    <mergeCell ref="CHC26:CHD26"/>
    <mergeCell ref="CJA26:CJB26"/>
    <mergeCell ref="CJC26:CJD26"/>
    <mergeCell ref="CJE26:CJF26"/>
    <mergeCell ref="CJG26:CJH26"/>
    <mergeCell ref="CJI26:CJJ26"/>
    <mergeCell ref="CJK26:CJL26"/>
    <mergeCell ref="CIO26:CIP26"/>
    <mergeCell ref="CIQ26:CIR26"/>
    <mergeCell ref="CIS26:CIT26"/>
    <mergeCell ref="CIU26:CIV26"/>
    <mergeCell ref="CIW26:CIX26"/>
    <mergeCell ref="CIY26:CIZ26"/>
    <mergeCell ref="CIC26:CID26"/>
    <mergeCell ref="CIE26:CIF26"/>
    <mergeCell ref="CIG26:CIH26"/>
    <mergeCell ref="CII26:CIJ26"/>
    <mergeCell ref="CIK26:CIL26"/>
    <mergeCell ref="CIM26:CIN26"/>
    <mergeCell ref="CKK26:CKL26"/>
    <mergeCell ref="CKM26:CKN26"/>
    <mergeCell ref="CKO26:CKP26"/>
    <mergeCell ref="CKQ26:CKR26"/>
    <mergeCell ref="CKS26:CKT26"/>
    <mergeCell ref="CKU26:CKV26"/>
    <mergeCell ref="CJY26:CJZ26"/>
    <mergeCell ref="CKA26:CKB26"/>
    <mergeCell ref="CKC26:CKD26"/>
    <mergeCell ref="CKE26:CKF26"/>
    <mergeCell ref="CKG26:CKH26"/>
    <mergeCell ref="CKI26:CKJ26"/>
    <mergeCell ref="CJM26:CJN26"/>
    <mergeCell ref="CJO26:CJP26"/>
    <mergeCell ref="CJQ26:CJR26"/>
    <mergeCell ref="CJS26:CJT26"/>
    <mergeCell ref="CJU26:CJV26"/>
    <mergeCell ref="CJW26:CJX26"/>
    <mergeCell ref="CLU26:CLV26"/>
    <mergeCell ref="CLW26:CLX26"/>
    <mergeCell ref="CLY26:CLZ26"/>
    <mergeCell ref="CMA26:CMB26"/>
    <mergeCell ref="CMC26:CMD26"/>
    <mergeCell ref="CME26:CMF26"/>
    <mergeCell ref="CLI26:CLJ26"/>
    <mergeCell ref="CLK26:CLL26"/>
    <mergeCell ref="CLM26:CLN26"/>
    <mergeCell ref="CLO26:CLP26"/>
    <mergeCell ref="CLQ26:CLR26"/>
    <mergeCell ref="CLS26:CLT26"/>
    <mergeCell ref="CKW26:CKX26"/>
    <mergeCell ref="CKY26:CKZ26"/>
    <mergeCell ref="CLA26:CLB26"/>
    <mergeCell ref="CLC26:CLD26"/>
    <mergeCell ref="CLE26:CLF26"/>
    <mergeCell ref="CLG26:CLH26"/>
    <mergeCell ref="CNE26:CNF26"/>
    <mergeCell ref="CNG26:CNH26"/>
    <mergeCell ref="CNI26:CNJ26"/>
    <mergeCell ref="CNK26:CNL26"/>
    <mergeCell ref="CNM26:CNN26"/>
    <mergeCell ref="CNO26:CNP26"/>
    <mergeCell ref="CMS26:CMT26"/>
    <mergeCell ref="CMU26:CMV26"/>
    <mergeCell ref="CMW26:CMX26"/>
    <mergeCell ref="CMY26:CMZ26"/>
    <mergeCell ref="CNA26:CNB26"/>
    <mergeCell ref="CNC26:CND26"/>
    <mergeCell ref="CMG26:CMH26"/>
    <mergeCell ref="CMI26:CMJ26"/>
    <mergeCell ref="CMK26:CML26"/>
    <mergeCell ref="CMM26:CMN26"/>
    <mergeCell ref="CMO26:CMP26"/>
    <mergeCell ref="CMQ26:CMR26"/>
    <mergeCell ref="COO26:COP26"/>
    <mergeCell ref="COQ26:COR26"/>
    <mergeCell ref="COS26:COT26"/>
    <mergeCell ref="COU26:COV26"/>
    <mergeCell ref="COW26:COX26"/>
    <mergeCell ref="COY26:COZ26"/>
    <mergeCell ref="COC26:COD26"/>
    <mergeCell ref="COE26:COF26"/>
    <mergeCell ref="COG26:COH26"/>
    <mergeCell ref="COI26:COJ26"/>
    <mergeCell ref="COK26:COL26"/>
    <mergeCell ref="COM26:CON26"/>
    <mergeCell ref="CNQ26:CNR26"/>
    <mergeCell ref="CNS26:CNT26"/>
    <mergeCell ref="CNU26:CNV26"/>
    <mergeCell ref="CNW26:CNX26"/>
    <mergeCell ref="CNY26:CNZ26"/>
    <mergeCell ref="COA26:COB26"/>
    <mergeCell ref="CPY26:CPZ26"/>
    <mergeCell ref="CQA26:CQB26"/>
    <mergeCell ref="CQC26:CQD26"/>
    <mergeCell ref="CQE26:CQF26"/>
    <mergeCell ref="CQG26:CQH26"/>
    <mergeCell ref="CQI26:CQJ26"/>
    <mergeCell ref="CPM26:CPN26"/>
    <mergeCell ref="CPO26:CPP26"/>
    <mergeCell ref="CPQ26:CPR26"/>
    <mergeCell ref="CPS26:CPT26"/>
    <mergeCell ref="CPU26:CPV26"/>
    <mergeCell ref="CPW26:CPX26"/>
    <mergeCell ref="CPA26:CPB26"/>
    <mergeCell ref="CPC26:CPD26"/>
    <mergeCell ref="CPE26:CPF26"/>
    <mergeCell ref="CPG26:CPH26"/>
    <mergeCell ref="CPI26:CPJ26"/>
    <mergeCell ref="CPK26:CPL26"/>
    <mergeCell ref="CRI26:CRJ26"/>
    <mergeCell ref="CRK26:CRL26"/>
    <mergeCell ref="CRM26:CRN26"/>
    <mergeCell ref="CRO26:CRP26"/>
    <mergeCell ref="CRQ26:CRR26"/>
    <mergeCell ref="CRS26:CRT26"/>
    <mergeCell ref="CQW26:CQX26"/>
    <mergeCell ref="CQY26:CQZ26"/>
    <mergeCell ref="CRA26:CRB26"/>
    <mergeCell ref="CRC26:CRD26"/>
    <mergeCell ref="CRE26:CRF26"/>
    <mergeCell ref="CRG26:CRH26"/>
    <mergeCell ref="CQK26:CQL26"/>
    <mergeCell ref="CQM26:CQN26"/>
    <mergeCell ref="CQO26:CQP26"/>
    <mergeCell ref="CQQ26:CQR26"/>
    <mergeCell ref="CQS26:CQT26"/>
    <mergeCell ref="CQU26:CQV26"/>
    <mergeCell ref="CSS26:CST26"/>
    <mergeCell ref="CSU26:CSV26"/>
    <mergeCell ref="CSW26:CSX26"/>
    <mergeCell ref="CSY26:CSZ26"/>
    <mergeCell ref="CTA26:CTB26"/>
    <mergeCell ref="CTC26:CTD26"/>
    <mergeCell ref="CSG26:CSH26"/>
    <mergeCell ref="CSI26:CSJ26"/>
    <mergeCell ref="CSK26:CSL26"/>
    <mergeCell ref="CSM26:CSN26"/>
    <mergeCell ref="CSO26:CSP26"/>
    <mergeCell ref="CSQ26:CSR26"/>
    <mergeCell ref="CRU26:CRV26"/>
    <mergeCell ref="CRW26:CRX26"/>
    <mergeCell ref="CRY26:CRZ26"/>
    <mergeCell ref="CSA26:CSB26"/>
    <mergeCell ref="CSC26:CSD26"/>
    <mergeCell ref="CSE26:CSF26"/>
    <mergeCell ref="CUC26:CUD26"/>
    <mergeCell ref="CUE26:CUF26"/>
    <mergeCell ref="CUG26:CUH26"/>
    <mergeCell ref="CUI26:CUJ26"/>
    <mergeCell ref="CUK26:CUL26"/>
    <mergeCell ref="CUM26:CUN26"/>
    <mergeCell ref="CTQ26:CTR26"/>
    <mergeCell ref="CTS26:CTT26"/>
    <mergeCell ref="CTU26:CTV26"/>
    <mergeCell ref="CTW26:CTX26"/>
    <mergeCell ref="CTY26:CTZ26"/>
    <mergeCell ref="CUA26:CUB26"/>
    <mergeCell ref="CTE26:CTF26"/>
    <mergeCell ref="CTG26:CTH26"/>
    <mergeCell ref="CTI26:CTJ26"/>
    <mergeCell ref="CTK26:CTL26"/>
    <mergeCell ref="CTM26:CTN26"/>
    <mergeCell ref="CTO26:CTP26"/>
    <mergeCell ref="CVM26:CVN26"/>
    <mergeCell ref="CVO26:CVP26"/>
    <mergeCell ref="CVQ26:CVR26"/>
    <mergeCell ref="CVS26:CVT26"/>
    <mergeCell ref="CVU26:CVV26"/>
    <mergeCell ref="CVW26:CVX26"/>
    <mergeCell ref="CVA26:CVB26"/>
    <mergeCell ref="CVC26:CVD26"/>
    <mergeCell ref="CVE26:CVF26"/>
    <mergeCell ref="CVG26:CVH26"/>
    <mergeCell ref="CVI26:CVJ26"/>
    <mergeCell ref="CVK26:CVL26"/>
    <mergeCell ref="CUO26:CUP26"/>
    <mergeCell ref="CUQ26:CUR26"/>
    <mergeCell ref="CUS26:CUT26"/>
    <mergeCell ref="CUU26:CUV26"/>
    <mergeCell ref="CUW26:CUX26"/>
    <mergeCell ref="CUY26:CUZ26"/>
    <mergeCell ref="CWW26:CWX26"/>
    <mergeCell ref="CWY26:CWZ26"/>
    <mergeCell ref="CXA26:CXB26"/>
    <mergeCell ref="CXC26:CXD26"/>
    <mergeCell ref="CXE26:CXF26"/>
    <mergeCell ref="CXG26:CXH26"/>
    <mergeCell ref="CWK26:CWL26"/>
    <mergeCell ref="CWM26:CWN26"/>
    <mergeCell ref="CWO26:CWP26"/>
    <mergeCell ref="CWQ26:CWR26"/>
    <mergeCell ref="CWS26:CWT26"/>
    <mergeCell ref="CWU26:CWV26"/>
    <mergeCell ref="CVY26:CVZ26"/>
    <mergeCell ref="CWA26:CWB26"/>
    <mergeCell ref="CWC26:CWD26"/>
    <mergeCell ref="CWE26:CWF26"/>
    <mergeCell ref="CWG26:CWH26"/>
    <mergeCell ref="CWI26:CWJ26"/>
    <mergeCell ref="CYG26:CYH26"/>
    <mergeCell ref="CYI26:CYJ26"/>
    <mergeCell ref="CYK26:CYL26"/>
    <mergeCell ref="CYM26:CYN26"/>
    <mergeCell ref="CYO26:CYP26"/>
    <mergeCell ref="CYQ26:CYR26"/>
    <mergeCell ref="CXU26:CXV26"/>
    <mergeCell ref="CXW26:CXX26"/>
    <mergeCell ref="CXY26:CXZ26"/>
    <mergeCell ref="CYA26:CYB26"/>
    <mergeCell ref="CYC26:CYD26"/>
    <mergeCell ref="CYE26:CYF26"/>
    <mergeCell ref="CXI26:CXJ26"/>
    <mergeCell ref="CXK26:CXL26"/>
    <mergeCell ref="CXM26:CXN26"/>
    <mergeCell ref="CXO26:CXP26"/>
    <mergeCell ref="CXQ26:CXR26"/>
    <mergeCell ref="CXS26:CXT26"/>
    <mergeCell ref="CZQ26:CZR26"/>
    <mergeCell ref="CZS26:CZT26"/>
    <mergeCell ref="CZU26:CZV26"/>
    <mergeCell ref="CZW26:CZX26"/>
    <mergeCell ref="CZY26:CZZ26"/>
    <mergeCell ref="DAA26:DAB26"/>
    <mergeCell ref="CZE26:CZF26"/>
    <mergeCell ref="CZG26:CZH26"/>
    <mergeCell ref="CZI26:CZJ26"/>
    <mergeCell ref="CZK26:CZL26"/>
    <mergeCell ref="CZM26:CZN26"/>
    <mergeCell ref="CZO26:CZP26"/>
    <mergeCell ref="CYS26:CYT26"/>
    <mergeCell ref="CYU26:CYV26"/>
    <mergeCell ref="CYW26:CYX26"/>
    <mergeCell ref="CYY26:CYZ26"/>
    <mergeCell ref="CZA26:CZB26"/>
    <mergeCell ref="CZC26:CZD26"/>
    <mergeCell ref="DBA26:DBB26"/>
    <mergeCell ref="DBC26:DBD26"/>
    <mergeCell ref="DBE26:DBF26"/>
    <mergeCell ref="DBG26:DBH26"/>
    <mergeCell ref="DBI26:DBJ26"/>
    <mergeCell ref="DBK26:DBL26"/>
    <mergeCell ref="DAO26:DAP26"/>
    <mergeCell ref="DAQ26:DAR26"/>
    <mergeCell ref="DAS26:DAT26"/>
    <mergeCell ref="DAU26:DAV26"/>
    <mergeCell ref="DAW26:DAX26"/>
    <mergeCell ref="DAY26:DAZ26"/>
    <mergeCell ref="DAC26:DAD26"/>
    <mergeCell ref="DAE26:DAF26"/>
    <mergeCell ref="DAG26:DAH26"/>
    <mergeCell ref="DAI26:DAJ26"/>
    <mergeCell ref="DAK26:DAL26"/>
    <mergeCell ref="DAM26:DAN26"/>
    <mergeCell ref="DCK26:DCL26"/>
    <mergeCell ref="DCM26:DCN26"/>
    <mergeCell ref="DCO26:DCP26"/>
    <mergeCell ref="DCQ26:DCR26"/>
    <mergeCell ref="DCS26:DCT26"/>
    <mergeCell ref="DCU26:DCV26"/>
    <mergeCell ref="DBY26:DBZ26"/>
    <mergeCell ref="DCA26:DCB26"/>
    <mergeCell ref="DCC26:DCD26"/>
    <mergeCell ref="DCE26:DCF26"/>
    <mergeCell ref="DCG26:DCH26"/>
    <mergeCell ref="DCI26:DCJ26"/>
    <mergeCell ref="DBM26:DBN26"/>
    <mergeCell ref="DBO26:DBP26"/>
    <mergeCell ref="DBQ26:DBR26"/>
    <mergeCell ref="DBS26:DBT26"/>
    <mergeCell ref="DBU26:DBV26"/>
    <mergeCell ref="DBW26:DBX26"/>
    <mergeCell ref="DDU26:DDV26"/>
    <mergeCell ref="DDW26:DDX26"/>
    <mergeCell ref="DDY26:DDZ26"/>
    <mergeCell ref="DEA26:DEB26"/>
    <mergeCell ref="DEC26:DED26"/>
    <mergeCell ref="DEE26:DEF26"/>
    <mergeCell ref="DDI26:DDJ26"/>
    <mergeCell ref="DDK26:DDL26"/>
    <mergeCell ref="DDM26:DDN26"/>
    <mergeCell ref="DDO26:DDP26"/>
    <mergeCell ref="DDQ26:DDR26"/>
    <mergeCell ref="DDS26:DDT26"/>
    <mergeCell ref="DCW26:DCX26"/>
    <mergeCell ref="DCY26:DCZ26"/>
    <mergeCell ref="DDA26:DDB26"/>
    <mergeCell ref="DDC26:DDD26"/>
    <mergeCell ref="DDE26:DDF26"/>
    <mergeCell ref="DDG26:DDH26"/>
    <mergeCell ref="DFE26:DFF26"/>
    <mergeCell ref="DFG26:DFH26"/>
    <mergeCell ref="DFI26:DFJ26"/>
    <mergeCell ref="DFK26:DFL26"/>
    <mergeCell ref="DFM26:DFN26"/>
    <mergeCell ref="DFO26:DFP26"/>
    <mergeCell ref="DES26:DET26"/>
    <mergeCell ref="DEU26:DEV26"/>
    <mergeCell ref="DEW26:DEX26"/>
    <mergeCell ref="DEY26:DEZ26"/>
    <mergeCell ref="DFA26:DFB26"/>
    <mergeCell ref="DFC26:DFD26"/>
    <mergeCell ref="DEG26:DEH26"/>
    <mergeCell ref="DEI26:DEJ26"/>
    <mergeCell ref="DEK26:DEL26"/>
    <mergeCell ref="DEM26:DEN26"/>
    <mergeCell ref="DEO26:DEP26"/>
    <mergeCell ref="DEQ26:DER26"/>
    <mergeCell ref="DGO26:DGP26"/>
    <mergeCell ref="DGQ26:DGR26"/>
    <mergeCell ref="DGS26:DGT26"/>
    <mergeCell ref="DGU26:DGV26"/>
    <mergeCell ref="DGW26:DGX26"/>
    <mergeCell ref="DGY26:DGZ26"/>
    <mergeCell ref="DGC26:DGD26"/>
    <mergeCell ref="DGE26:DGF26"/>
    <mergeCell ref="DGG26:DGH26"/>
    <mergeCell ref="DGI26:DGJ26"/>
    <mergeCell ref="DGK26:DGL26"/>
    <mergeCell ref="DGM26:DGN26"/>
    <mergeCell ref="DFQ26:DFR26"/>
    <mergeCell ref="DFS26:DFT26"/>
    <mergeCell ref="DFU26:DFV26"/>
    <mergeCell ref="DFW26:DFX26"/>
    <mergeCell ref="DFY26:DFZ26"/>
    <mergeCell ref="DGA26:DGB26"/>
    <mergeCell ref="DHY26:DHZ26"/>
    <mergeCell ref="DIA26:DIB26"/>
    <mergeCell ref="DIC26:DID26"/>
    <mergeCell ref="DIE26:DIF26"/>
    <mergeCell ref="DIG26:DIH26"/>
    <mergeCell ref="DII26:DIJ26"/>
    <mergeCell ref="DHM26:DHN26"/>
    <mergeCell ref="DHO26:DHP26"/>
    <mergeCell ref="DHQ26:DHR26"/>
    <mergeCell ref="DHS26:DHT26"/>
    <mergeCell ref="DHU26:DHV26"/>
    <mergeCell ref="DHW26:DHX26"/>
    <mergeCell ref="DHA26:DHB26"/>
    <mergeCell ref="DHC26:DHD26"/>
    <mergeCell ref="DHE26:DHF26"/>
    <mergeCell ref="DHG26:DHH26"/>
    <mergeCell ref="DHI26:DHJ26"/>
    <mergeCell ref="DHK26:DHL26"/>
    <mergeCell ref="DJI26:DJJ26"/>
    <mergeCell ref="DJK26:DJL26"/>
    <mergeCell ref="DJM26:DJN26"/>
    <mergeCell ref="DJO26:DJP26"/>
    <mergeCell ref="DJQ26:DJR26"/>
    <mergeCell ref="DJS26:DJT26"/>
    <mergeCell ref="DIW26:DIX26"/>
    <mergeCell ref="DIY26:DIZ26"/>
    <mergeCell ref="DJA26:DJB26"/>
    <mergeCell ref="DJC26:DJD26"/>
    <mergeCell ref="DJE26:DJF26"/>
    <mergeCell ref="DJG26:DJH26"/>
    <mergeCell ref="DIK26:DIL26"/>
    <mergeCell ref="DIM26:DIN26"/>
    <mergeCell ref="DIO26:DIP26"/>
    <mergeCell ref="DIQ26:DIR26"/>
    <mergeCell ref="DIS26:DIT26"/>
    <mergeCell ref="DIU26:DIV26"/>
    <mergeCell ref="DKS26:DKT26"/>
    <mergeCell ref="DKU26:DKV26"/>
    <mergeCell ref="DKW26:DKX26"/>
    <mergeCell ref="DKY26:DKZ26"/>
    <mergeCell ref="DLA26:DLB26"/>
    <mergeCell ref="DLC26:DLD26"/>
    <mergeCell ref="DKG26:DKH26"/>
    <mergeCell ref="DKI26:DKJ26"/>
    <mergeCell ref="DKK26:DKL26"/>
    <mergeCell ref="DKM26:DKN26"/>
    <mergeCell ref="DKO26:DKP26"/>
    <mergeCell ref="DKQ26:DKR26"/>
    <mergeCell ref="DJU26:DJV26"/>
    <mergeCell ref="DJW26:DJX26"/>
    <mergeCell ref="DJY26:DJZ26"/>
    <mergeCell ref="DKA26:DKB26"/>
    <mergeCell ref="DKC26:DKD26"/>
    <mergeCell ref="DKE26:DKF26"/>
    <mergeCell ref="DMC26:DMD26"/>
    <mergeCell ref="DME26:DMF26"/>
    <mergeCell ref="DMG26:DMH26"/>
    <mergeCell ref="DMI26:DMJ26"/>
    <mergeCell ref="DMK26:DML26"/>
    <mergeCell ref="DMM26:DMN26"/>
    <mergeCell ref="DLQ26:DLR26"/>
    <mergeCell ref="DLS26:DLT26"/>
    <mergeCell ref="DLU26:DLV26"/>
    <mergeCell ref="DLW26:DLX26"/>
    <mergeCell ref="DLY26:DLZ26"/>
    <mergeCell ref="DMA26:DMB26"/>
    <mergeCell ref="DLE26:DLF26"/>
    <mergeCell ref="DLG26:DLH26"/>
    <mergeCell ref="DLI26:DLJ26"/>
    <mergeCell ref="DLK26:DLL26"/>
    <mergeCell ref="DLM26:DLN26"/>
    <mergeCell ref="DLO26:DLP26"/>
    <mergeCell ref="DNM26:DNN26"/>
    <mergeCell ref="DNO26:DNP26"/>
    <mergeCell ref="DNQ26:DNR26"/>
    <mergeCell ref="DNS26:DNT26"/>
    <mergeCell ref="DNU26:DNV26"/>
    <mergeCell ref="DNW26:DNX26"/>
    <mergeCell ref="DNA26:DNB26"/>
    <mergeCell ref="DNC26:DND26"/>
    <mergeCell ref="DNE26:DNF26"/>
    <mergeCell ref="DNG26:DNH26"/>
    <mergeCell ref="DNI26:DNJ26"/>
    <mergeCell ref="DNK26:DNL26"/>
    <mergeCell ref="DMO26:DMP26"/>
    <mergeCell ref="DMQ26:DMR26"/>
    <mergeCell ref="DMS26:DMT26"/>
    <mergeCell ref="DMU26:DMV26"/>
    <mergeCell ref="DMW26:DMX26"/>
    <mergeCell ref="DMY26:DMZ26"/>
    <mergeCell ref="DOW26:DOX26"/>
    <mergeCell ref="DOY26:DOZ26"/>
    <mergeCell ref="DPA26:DPB26"/>
    <mergeCell ref="DPC26:DPD26"/>
    <mergeCell ref="DPE26:DPF26"/>
    <mergeCell ref="DPG26:DPH26"/>
    <mergeCell ref="DOK26:DOL26"/>
    <mergeCell ref="DOM26:DON26"/>
    <mergeCell ref="DOO26:DOP26"/>
    <mergeCell ref="DOQ26:DOR26"/>
    <mergeCell ref="DOS26:DOT26"/>
    <mergeCell ref="DOU26:DOV26"/>
    <mergeCell ref="DNY26:DNZ26"/>
    <mergeCell ref="DOA26:DOB26"/>
    <mergeCell ref="DOC26:DOD26"/>
    <mergeCell ref="DOE26:DOF26"/>
    <mergeCell ref="DOG26:DOH26"/>
    <mergeCell ref="DOI26:DOJ26"/>
    <mergeCell ref="DQG26:DQH26"/>
    <mergeCell ref="DQI26:DQJ26"/>
    <mergeCell ref="DQK26:DQL26"/>
    <mergeCell ref="DQM26:DQN26"/>
    <mergeCell ref="DQO26:DQP26"/>
    <mergeCell ref="DQQ26:DQR26"/>
    <mergeCell ref="DPU26:DPV26"/>
    <mergeCell ref="DPW26:DPX26"/>
    <mergeCell ref="DPY26:DPZ26"/>
    <mergeCell ref="DQA26:DQB26"/>
    <mergeCell ref="DQC26:DQD26"/>
    <mergeCell ref="DQE26:DQF26"/>
    <mergeCell ref="DPI26:DPJ26"/>
    <mergeCell ref="DPK26:DPL26"/>
    <mergeCell ref="DPM26:DPN26"/>
    <mergeCell ref="DPO26:DPP26"/>
    <mergeCell ref="DPQ26:DPR26"/>
    <mergeCell ref="DPS26:DPT26"/>
    <mergeCell ref="DRQ26:DRR26"/>
    <mergeCell ref="DRS26:DRT26"/>
    <mergeCell ref="DRU26:DRV26"/>
    <mergeCell ref="DRW26:DRX26"/>
    <mergeCell ref="DRY26:DRZ26"/>
    <mergeCell ref="DSA26:DSB26"/>
    <mergeCell ref="DRE26:DRF26"/>
    <mergeCell ref="DRG26:DRH26"/>
    <mergeCell ref="DRI26:DRJ26"/>
    <mergeCell ref="DRK26:DRL26"/>
    <mergeCell ref="DRM26:DRN26"/>
    <mergeCell ref="DRO26:DRP26"/>
    <mergeCell ref="DQS26:DQT26"/>
    <mergeCell ref="DQU26:DQV26"/>
    <mergeCell ref="DQW26:DQX26"/>
    <mergeCell ref="DQY26:DQZ26"/>
    <mergeCell ref="DRA26:DRB26"/>
    <mergeCell ref="DRC26:DRD26"/>
    <mergeCell ref="DTA26:DTB26"/>
    <mergeCell ref="DTC26:DTD26"/>
    <mergeCell ref="DTE26:DTF26"/>
    <mergeCell ref="DTG26:DTH26"/>
    <mergeCell ref="DTI26:DTJ26"/>
    <mergeCell ref="DTK26:DTL26"/>
    <mergeCell ref="DSO26:DSP26"/>
    <mergeCell ref="DSQ26:DSR26"/>
    <mergeCell ref="DSS26:DST26"/>
    <mergeCell ref="DSU26:DSV26"/>
    <mergeCell ref="DSW26:DSX26"/>
    <mergeCell ref="DSY26:DSZ26"/>
    <mergeCell ref="DSC26:DSD26"/>
    <mergeCell ref="DSE26:DSF26"/>
    <mergeCell ref="DSG26:DSH26"/>
    <mergeCell ref="DSI26:DSJ26"/>
    <mergeCell ref="DSK26:DSL26"/>
    <mergeCell ref="DSM26:DSN26"/>
    <mergeCell ref="DUK26:DUL26"/>
    <mergeCell ref="DUM26:DUN26"/>
    <mergeCell ref="DUO26:DUP26"/>
    <mergeCell ref="DUQ26:DUR26"/>
    <mergeCell ref="DUS26:DUT26"/>
    <mergeCell ref="DUU26:DUV26"/>
    <mergeCell ref="DTY26:DTZ26"/>
    <mergeCell ref="DUA26:DUB26"/>
    <mergeCell ref="DUC26:DUD26"/>
    <mergeCell ref="DUE26:DUF26"/>
    <mergeCell ref="DUG26:DUH26"/>
    <mergeCell ref="DUI26:DUJ26"/>
    <mergeCell ref="DTM26:DTN26"/>
    <mergeCell ref="DTO26:DTP26"/>
    <mergeCell ref="DTQ26:DTR26"/>
    <mergeCell ref="DTS26:DTT26"/>
    <mergeCell ref="DTU26:DTV26"/>
    <mergeCell ref="DTW26:DTX26"/>
    <mergeCell ref="DVU26:DVV26"/>
    <mergeCell ref="DVW26:DVX26"/>
    <mergeCell ref="DVY26:DVZ26"/>
    <mergeCell ref="DWA26:DWB26"/>
    <mergeCell ref="DWC26:DWD26"/>
    <mergeCell ref="DWE26:DWF26"/>
    <mergeCell ref="DVI26:DVJ26"/>
    <mergeCell ref="DVK26:DVL26"/>
    <mergeCell ref="DVM26:DVN26"/>
    <mergeCell ref="DVO26:DVP26"/>
    <mergeCell ref="DVQ26:DVR26"/>
    <mergeCell ref="DVS26:DVT26"/>
    <mergeCell ref="DUW26:DUX26"/>
    <mergeCell ref="DUY26:DUZ26"/>
    <mergeCell ref="DVA26:DVB26"/>
    <mergeCell ref="DVC26:DVD26"/>
    <mergeCell ref="DVE26:DVF26"/>
    <mergeCell ref="DVG26:DVH26"/>
    <mergeCell ref="DXE26:DXF26"/>
    <mergeCell ref="DXG26:DXH26"/>
    <mergeCell ref="DXI26:DXJ26"/>
    <mergeCell ref="DXK26:DXL26"/>
    <mergeCell ref="DXM26:DXN26"/>
    <mergeCell ref="DXO26:DXP26"/>
    <mergeCell ref="DWS26:DWT26"/>
    <mergeCell ref="DWU26:DWV26"/>
    <mergeCell ref="DWW26:DWX26"/>
    <mergeCell ref="DWY26:DWZ26"/>
    <mergeCell ref="DXA26:DXB26"/>
    <mergeCell ref="DXC26:DXD26"/>
    <mergeCell ref="DWG26:DWH26"/>
    <mergeCell ref="DWI26:DWJ26"/>
    <mergeCell ref="DWK26:DWL26"/>
    <mergeCell ref="DWM26:DWN26"/>
    <mergeCell ref="DWO26:DWP26"/>
    <mergeCell ref="DWQ26:DWR26"/>
    <mergeCell ref="DYO26:DYP26"/>
    <mergeCell ref="DYQ26:DYR26"/>
    <mergeCell ref="DYS26:DYT26"/>
    <mergeCell ref="DYU26:DYV26"/>
    <mergeCell ref="DYW26:DYX26"/>
    <mergeCell ref="DYY26:DYZ26"/>
    <mergeCell ref="DYC26:DYD26"/>
    <mergeCell ref="DYE26:DYF26"/>
    <mergeCell ref="DYG26:DYH26"/>
    <mergeCell ref="DYI26:DYJ26"/>
    <mergeCell ref="DYK26:DYL26"/>
    <mergeCell ref="DYM26:DYN26"/>
    <mergeCell ref="DXQ26:DXR26"/>
    <mergeCell ref="DXS26:DXT26"/>
    <mergeCell ref="DXU26:DXV26"/>
    <mergeCell ref="DXW26:DXX26"/>
    <mergeCell ref="DXY26:DXZ26"/>
    <mergeCell ref="DYA26:DYB26"/>
    <mergeCell ref="DZY26:DZZ26"/>
    <mergeCell ref="EAA26:EAB26"/>
    <mergeCell ref="EAC26:EAD26"/>
    <mergeCell ref="EAE26:EAF26"/>
    <mergeCell ref="EAG26:EAH26"/>
    <mergeCell ref="EAI26:EAJ26"/>
    <mergeCell ref="DZM26:DZN26"/>
    <mergeCell ref="DZO26:DZP26"/>
    <mergeCell ref="DZQ26:DZR26"/>
    <mergeCell ref="DZS26:DZT26"/>
    <mergeCell ref="DZU26:DZV26"/>
    <mergeCell ref="DZW26:DZX26"/>
    <mergeCell ref="DZA26:DZB26"/>
    <mergeCell ref="DZC26:DZD26"/>
    <mergeCell ref="DZE26:DZF26"/>
    <mergeCell ref="DZG26:DZH26"/>
    <mergeCell ref="DZI26:DZJ26"/>
    <mergeCell ref="DZK26:DZL26"/>
    <mergeCell ref="EBI26:EBJ26"/>
    <mergeCell ref="EBK26:EBL26"/>
    <mergeCell ref="EBM26:EBN26"/>
    <mergeCell ref="EBO26:EBP26"/>
    <mergeCell ref="EBQ26:EBR26"/>
    <mergeCell ref="EBS26:EBT26"/>
    <mergeCell ref="EAW26:EAX26"/>
    <mergeCell ref="EAY26:EAZ26"/>
    <mergeCell ref="EBA26:EBB26"/>
    <mergeCell ref="EBC26:EBD26"/>
    <mergeCell ref="EBE26:EBF26"/>
    <mergeCell ref="EBG26:EBH26"/>
    <mergeCell ref="EAK26:EAL26"/>
    <mergeCell ref="EAM26:EAN26"/>
    <mergeCell ref="EAO26:EAP26"/>
    <mergeCell ref="EAQ26:EAR26"/>
    <mergeCell ref="EAS26:EAT26"/>
    <mergeCell ref="EAU26:EAV26"/>
    <mergeCell ref="ECS26:ECT26"/>
    <mergeCell ref="ECU26:ECV26"/>
    <mergeCell ref="ECW26:ECX26"/>
    <mergeCell ref="ECY26:ECZ26"/>
    <mergeCell ref="EDA26:EDB26"/>
    <mergeCell ref="EDC26:EDD26"/>
    <mergeCell ref="ECG26:ECH26"/>
    <mergeCell ref="ECI26:ECJ26"/>
    <mergeCell ref="ECK26:ECL26"/>
    <mergeCell ref="ECM26:ECN26"/>
    <mergeCell ref="ECO26:ECP26"/>
    <mergeCell ref="ECQ26:ECR26"/>
    <mergeCell ref="EBU26:EBV26"/>
    <mergeCell ref="EBW26:EBX26"/>
    <mergeCell ref="EBY26:EBZ26"/>
    <mergeCell ref="ECA26:ECB26"/>
    <mergeCell ref="ECC26:ECD26"/>
    <mergeCell ref="ECE26:ECF26"/>
    <mergeCell ref="EEC26:EED26"/>
    <mergeCell ref="EEE26:EEF26"/>
    <mergeCell ref="EEG26:EEH26"/>
    <mergeCell ref="EEI26:EEJ26"/>
    <mergeCell ref="EEK26:EEL26"/>
    <mergeCell ref="EEM26:EEN26"/>
    <mergeCell ref="EDQ26:EDR26"/>
    <mergeCell ref="EDS26:EDT26"/>
    <mergeCell ref="EDU26:EDV26"/>
    <mergeCell ref="EDW26:EDX26"/>
    <mergeCell ref="EDY26:EDZ26"/>
    <mergeCell ref="EEA26:EEB26"/>
    <mergeCell ref="EDE26:EDF26"/>
    <mergeCell ref="EDG26:EDH26"/>
    <mergeCell ref="EDI26:EDJ26"/>
    <mergeCell ref="EDK26:EDL26"/>
    <mergeCell ref="EDM26:EDN26"/>
    <mergeCell ref="EDO26:EDP26"/>
    <mergeCell ref="EFM26:EFN26"/>
    <mergeCell ref="EFO26:EFP26"/>
    <mergeCell ref="EFQ26:EFR26"/>
    <mergeCell ref="EFS26:EFT26"/>
    <mergeCell ref="EFU26:EFV26"/>
    <mergeCell ref="EFW26:EFX26"/>
    <mergeCell ref="EFA26:EFB26"/>
    <mergeCell ref="EFC26:EFD26"/>
    <mergeCell ref="EFE26:EFF26"/>
    <mergeCell ref="EFG26:EFH26"/>
    <mergeCell ref="EFI26:EFJ26"/>
    <mergeCell ref="EFK26:EFL26"/>
    <mergeCell ref="EEO26:EEP26"/>
    <mergeCell ref="EEQ26:EER26"/>
    <mergeCell ref="EES26:EET26"/>
    <mergeCell ref="EEU26:EEV26"/>
    <mergeCell ref="EEW26:EEX26"/>
    <mergeCell ref="EEY26:EEZ26"/>
    <mergeCell ref="EGW26:EGX26"/>
    <mergeCell ref="EGY26:EGZ26"/>
    <mergeCell ref="EHA26:EHB26"/>
    <mergeCell ref="EHC26:EHD26"/>
    <mergeCell ref="EHE26:EHF26"/>
    <mergeCell ref="EHG26:EHH26"/>
    <mergeCell ref="EGK26:EGL26"/>
    <mergeCell ref="EGM26:EGN26"/>
    <mergeCell ref="EGO26:EGP26"/>
    <mergeCell ref="EGQ26:EGR26"/>
    <mergeCell ref="EGS26:EGT26"/>
    <mergeCell ref="EGU26:EGV26"/>
    <mergeCell ref="EFY26:EFZ26"/>
    <mergeCell ref="EGA26:EGB26"/>
    <mergeCell ref="EGC26:EGD26"/>
    <mergeCell ref="EGE26:EGF26"/>
    <mergeCell ref="EGG26:EGH26"/>
    <mergeCell ref="EGI26:EGJ26"/>
    <mergeCell ref="EIG26:EIH26"/>
    <mergeCell ref="EII26:EIJ26"/>
    <mergeCell ref="EIK26:EIL26"/>
    <mergeCell ref="EIM26:EIN26"/>
    <mergeCell ref="EIO26:EIP26"/>
    <mergeCell ref="EIQ26:EIR26"/>
    <mergeCell ref="EHU26:EHV26"/>
    <mergeCell ref="EHW26:EHX26"/>
    <mergeCell ref="EHY26:EHZ26"/>
    <mergeCell ref="EIA26:EIB26"/>
    <mergeCell ref="EIC26:EID26"/>
    <mergeCell ref="EIE26:EIF26"/>
    <mergeCell ref="EHI26:EHJ26"/>
    <mergeCell ref="EHK26:EHL26"/>
    <mergeCell ref="EHM26:EHN26"/>
    <mergeCell ref="EHO26:EHP26"/>
    <mergeCell ref="EHQ26:EHR26"/>
    <mergeCell ref="EHS26:EHT26"/>
    <mergeCell ref="EJQ26:EJR26"/>
    <mergeCell ref="EJS26:EJT26"/>
    <mergeCell ref="EJU26:EJV26"/>
    <mergeCell ref="EJW26:EJX26"/>
    <mergeCell ref="EJY26:EJZ26"/>
    <mergeCell ref="EKA26:EKB26"/>
    <mergeCell ref="EJE26:EJF26"/>
    <mergeCell ref="EJG26:EJH26"/>
    <mergeCell ref="EJI26:EJJ26"/>
    <mergeCell ref="EJK26:EJL26"/>
    <mergeCell ref="EJM26:EJN26"/>
    <mergeCell ref="EJO26:EJP26"/>
    <mergeCell ref="EIS26:EIT26"/>
    <mergeCell ref="EIU26:EIV26"/>
    <mergeCell ref="EIW26:EIX26"/>
    <mergeCell ref="EIY26:EIZ26"/>
    <mergeCell ref="EJA26:EJB26"/>
    <mergeCell ref="EJC26:EJD26"/>
    <mergeCell ref="ELA26:ELB26"/>
    <mergeCell ref="ELC26:ELD26"/>
    <mergeCell ref="ELE26:ELF26"/>
    <mergeCell ref="ELG26:ELH26"/>
    <mergeCell ref="ELI26:ELJ26"/>
    <mergeCell ref="ELK26:ELL26"/>
    <mergeCell ref="EKO26:EKP26"/>
    <mergeCell ref="EKQ26:EKR26"/>
    <mergeCell ref="EKS26:EKT26"/>
    <mergeCell ref="EKU26:EKV26"/>
    <mergeCell ref="EKW26:EKX26"/>
    <mergeCell ref="EKY26:EKZ26"/>
    <mergeCell ref="EKC26:EKD26"/>
    <mergeCell ref="EKE26:EKF26"/>
    <mergeCell ref="EKG26:EKH26"/>
    <mergeCell ref="EKI26:EKJ26"/>
    <mergeCell ref="EKK26:EKL26"/>
    <mergeCell ref="EKM26:EKN26"/>
    <mergeCell ref="EMK26:EML26"/>
    <mergeCell ref="EMM26:EMN26"/>
    <mergeCell ref="EMO26:EMP26"/>
    <mergeCell ref="EMQ26:EMR26"/>
    <mergeCell ref="EMS26:EMT26"/>
    <mergeCell ref="EMU26:EMV26"/>
    <mergeCell ref="ELY26:ELZ26"/>
    <mergeCell ref="EMA26:EMB26"/>
    <mergeCell ref="EMC26:EMD26"/>
    <mergeCell ref="EME26:EMF26"/>
    <mergeCell ref="EMG26:EMH26"/>
    <mergeCell ref="EMI26:EMJ26"/>
    <mergeCell ref="ELM26:ELN26"/>
    <mergeCell ref="ELO26:ELP26"/>
    <mergeCell ref="ELQ26:ELR26"/>
    <mergeCell ref="ELS26:ELT26"/>
    <mergeCell ref="ELU26:ELV26"/>
    <mergeCell ref="ELW26:ELX26"/>
    <mergeCell ref="ENU26:ENV26"/>
    <mergeCell ref="ENW26:ENX26"/>
    <mergeCell ref="ENY26:ENZ26"/>
    <mergeCell ref="EOA26:EOB26"/>
    <mergeCell ref="EOC26:EOD26"/>
    <mergeCell ref="EOE26:EOF26"/>
    <mergeCell ref="ENI26:ENJ26"/>
    <mergeCell ref="ENK26:ENL26"/>
    <mergeCell ref="ENM26:ENN26"/>
    <mergeCell ref="ENO26:ENP26"/>
    <mergeCell ref="ENQ26:ENR26"/>
    <mergeCell ref="ENS26:ENT26"/>
    <mergeCell ref="EMW26:EMX26"/>
    <mergeCell ref="EMY26:EMZ26"/>
    <mergeCell ref="ENA26:ENB26"/>
    <mergeCell ref="ENC26:END26"/>
    <mergeCell ref="ENE26:ENF26"/>
    <mergeCell ref="ENG26:ENH26"/>
    <mergeCell ref="EPE26:EPF26"/>
    <mergeCell ref="EPG26:EPH26"/>
    <mergeCell ref="EPI26:EPJ26"/>
    <mergeCell ref="EPK26:EPL26"/>
    <mergeCell ref="EPM26:EPN26"/>
    <mergeCell ref="EPO26:EPP26"/>
    <mergeCell ref="EOS26:EOT26"/>
    <mergeCell ref="EOU26:EOV26"/>
    <mergeCell ref="EOW26:EOX26"/>
    <mergeCell ref="EOY26:EOZ26"/>
    <mergeCell ref="EPA26:EPB26"/>
    <mergeCell ref="EPC26:EPD26"/>
    <mergeCell ref="EOG26:EOH26"/>
    <mergeCell ref="EOI26:EOJ26"/>
    <mergeCell ref="EOK26:EOL26"/>
    <mergeCell ref="EOM26:EON26"/>
    <mergeCell ref="EOO26:EOP26"/>
    <mergeCell ref="EOQ26:EOR26"/>
    <mergeCell ref="EQO26:EQP26"/>
    <mergeCell ref="EQQ26:EQR26"/>
    <mergeCell ref="EQS26:EQT26"/>
    <mergeCell ref="EQU26:EQV26"/>
    <mergeCell ref="EQW26:EQX26"/>
    <mergeCell ref="EQY26:EQZ26"/>
    <mergeCell ref="EQC26:EQD26"/>
    <mergeCell ref="EQE26:EQF26"/>
    <mergeCell ref="EQG26:EQH26"/>
    <mergeCell ref="EQI26:EQJ26"/>
    <mergeCell ref="EQK26:EQL26"/>
    <mergeCell ref="EQM26:EQN26"/>
    <mergeCell ref="EPQ26:EPR26"/>
    <mergeCell ref="EPS26:EPT26"/>
    <mergeCell ref="EPU26:EPV26"/>
    <mergeCell ref="EPW26:EPX26"/>
    <mergeCell ref="EPY26:EPZ26"/>
    <mergeCell ref="EQA26:EQB26"/>
    <mergeCell ref="ERY26:ERZ26"/>
    <mergeCell ref="ESA26:ESB26"/>
    <mergeCell ref="ESC26:ESD26"/>
    <mergeCell ref="ESE26:ESF26"/>
    <mergeCell ref="ESG26:ESH26"/>
    <mergeCell ref="ESI26:ESJ26"/>
    <mergeCell ref="ERM26:ERN26"/>
    <mergeCell ref="ERO26:ERP26"/>
    <mergeCell ref="ERQ26:ERR26"/>
    <mergeCell ref="ERS26:ERT26"/>
    <mergeCell ref="ERU26:ERV26"/>
    <mergeCell ref="ERW26:ERX26"/>
    <mergeCell ref="ERA26:ERB26"/>
    <mergeCell ref="ERC26:ERD26"/>
    <mergeCell ref="ERE26:ERF26"/>
    <mergeCell ref="ERG26:ERH26"/>
    <mergeCell ref="ERI26:ERJ26"/>
    <mergeCell ref="ERK26:ERL26"/>
    <mergeCell ref="ETI26:ETJ26"/>
    <mergeCell ref="ETK26:ETL26"/>
    <mergeCell ref="ETM26:ETN26"/>
    <mergeCell ref="ETO26:ETP26"/>
    <mergeCell ref="ETQ26:ETR26"/>
    <mergeCell ref="ETS26:ETT26"/>
    <mergeCell ref="ESW26:ESX26"/>
    <mergeCell ref="ESY26:ESZ26"/>
    <mergeCell ref="ETA26:ETB26"/>
    <mergeCell ref="ETC26:ETD26"/>
    <mergeCell ref="ETE26:ETF26"/>
    <mergeCell ref="ETG26:ETH26"/>
    <mergeCell ref="ESK26:ESL26"/>
    <mergeCell ref="ESM26:ESN26"/>
    <mergeCell ref="ESO26:ESP26"/>
    <mergeCell ref="ESQ26:ESR26"/>
    <mergeCell ref="ESS26:EST26"/>
    <mergeCell ref="ESU26:ESV26"/>
    <mergeCell ref="EUS26:EUT26"/>
    <mergeCell ref="EUU26:EUV26"/>
    <mergeCell ref="EUW26:EUX26"/>
    <mergeCell ref="EUY26:EUZ26"/>
    <mergeCell ref="EVA26:EVB26"/>
    <mergeCell ref="EVC26:EVD26"/>
    <mergeCell ref="EUG26:EUH26"/>
    <mergeCell ref="EUI26:EUJ26"/>
    <mergeCell ref="EUK26:EUL26"/>
    <mergeCell ref="EUM26:EUN26"/>
    <mergeCell ref="EUO26:EUP26"/>
    <mergeCell ref="EUQ26:EUR26"/>
    <mergeCell ref="ETU26:ETV26"/>
    <mergeCell ref="ETW26:ETX26"/>
    <mergeCell ref="ETY26:ETZ26"/>
    <mergeCell ref="EUA26:EUB26"/>
    <mergeCell ref="EUC26:EUD26"/>
    <mergeCell ref="EUE26:EUF26"/>
    <mergeCell ref="EWC26:EWD26"/>
    <mergeCell ref="EWE26:EWF26"/>
    <mergeCell ref="EWG26:EWH26"/>
    <mergeCell ref="EWI26:EWJ26"/>
    <mergeCell ref="EWK26:EWL26"/>
    <mergeCell ref="EWM26:EWN26"/>
    <mergeCell ref="EVQ26:EVR26"/>
    <mergeCell ref="EVS26:EVT26"/>
    <mergeCell ref="EVU26:EVV26"/>
    <mergeCell ref="EVW26:EVX26"/>
    <mergeCell ref="EVY26:EVZ26"/>
    <mergeCell ref="EWA26:EWB26"/>
    <mergeCell ref="EVE26:EVF26"/>
    <mergeCell ref="EVG26:EVH26"/>
    <mergeCell ref="EVI26:EVJ26"/>
    <mergeCell ref="EVK26:EVL26"/>
    <mergeCell ref="EVM26:EVN26"/>
    <mergeCell ref="EVO26:EVP26"/>
    <mergeCell ref="EXM26:EXN26"/>
    <mergeCell ref="EXO26:EXP26"/>
    <mergeCell ref="EXQ26:EXR26"/>
    <mergeCell ref="EXS26:EXT26"/>
    <mergeCell ref="EXU26:EXV26"/>
    <mergeCell ref="EXW26:EXX26"/>
    <mergeCell ref="EXA26:EXB26"/>
    <mergeCell ref="EXC26:EXD26"/>
    <mergeCell ref="EXE26:EXF26"/>
    <mergeCell ref="EXG26:EXH26"/>
    <mergeCell ref="EXI26:EXJ26"/>
    <mergeCell ref="EXK26:EXL26"/>
    <mergeCell ref="EWO26:EWP26"/>
    <mergeCell ref="EWQ26:EWR26"/>
    <mergeCell ref="EWS26:EWT26"/>
    <mergeCell ref="EWU26:EWV26"/>
    <mergeCell ref="EWW26:EWX26"/>
    <mergeCell ref="EWY26:EWZ26"/>
    <mergeCell ref="EYW26:EYX26"/>
    <mergeCell ref="EYY26:EYZ26"/>
    <mergeCell ref="EZA26:EZB26"/>
    <mergeCell ref="EZC26:EZD26"/>
    <mergeCell ref="EZE26:EZF26"/>
    <mergeCell ref="EZG26:EZH26"/>
    <mergeCell ref="EYK26:EYL26"/>
    <mergeCell ref="EYM26:EYN26"/>
    <mergeCell ref="EYO26:EYP26"/>
    <mergeCell ref="EYQ26:EYR26"/>
    <mergeCell ref="EYS26:EYT26"/>
    <mergeCell ref="EYU26:EYV26"/>
    <mergeCell ref="EXY26:EXZ26"/>
    <mergeCell ref="EYA26:EYB26"/>
    <mergeCell ref="EYC26:EYD26"/>
    <mergeCell ref="EYE26:EYF26"/>
    <mergeCell ref="EYG26:EYH26"/>
    <mergeCell ref="EYI26:EYJ26"/>
    <mergeCell ref="FAG26:FAH26"/>
    <mergeCell ref="FAI26:FAJ26"/>
    <mergeCell ref="FAK26:FAL26"/>
    <mergeCell ref="FAM26:FAN26"/>
    <mergeCell ref="FAO26:FAP26"/>
    <mergeCell ref="FAQ26:FAR26"/>
    <mergeCell ref="EZU26:EZV26"/>
    <mergeCell ref="EZW26:EZX26"/>
    <mergeCell ref="EZY26:EZZ26"/>
    <mergeCell ref="FAA26:FAB26"/>
    <mergeCell ref="FAC26:FAD26"/>
    <mergeCell ref="FAE26:FAF26"/>
    <mergeCell ref="EZI26:EZJ26"/>
    <mergeCell ref="EZK26:EZL26"/>
    <mergeCell ref="EZM26:EZN26"/>
    <mergeCell ref="EZO26:EZP26"/>
    <mergeCell ref="EZQ26:EZR26"/>
    <mergeCell ref="EZS26:EZT26"/>
    <mergeCell ref="FBQ26:FBR26"/>
    <mergeCell ref="FBS26:FBT26"/>
    <mergeCell ref="FBU26:FBV26"/>
    <mergeCell ref="FBW26:FBX26"/>
    <mergeCell ref="FBY26:FBZ26"/>
    <mergeCell ref="FCA26:FCB26"/>
    <mergeCell ref="FBE26:FBF26"/>
    <mergeCell ref="FBG26:FBH26"/>
    <mergeCell ref="FBI26:FBJ26"/>
    <mergeCell ref="FBK26:FBL26"/>
    <mergeCell ref="FBM26:FBN26"/>
    <mergeCell ref="FBO26:FBP26"/>
    <mergeCell ref="FAS26:FAT26"/>
    <mergeCell ref="FAU26:FAV26"/>
    <mergeCell ref="FAW26:FAX26"/>
    <mergeCell ref="FAY26:FAZ26"/>
    <mergeCell ref="FBA26:FBB26"/>
    <mergeCell ref="FBC26:FBD26"/>
    <mergeCell ref="FDA26:FDB26"/>
    <mergeCell ref="FDC26:FDD26"/>
    <mergeCell ref="FDE26:FDF26"/>
    <mergeCell ref="FDG26:FDH26"/>
    <mergeCell ref="FDI26:FDJ26"/>
    <mergeCell ref="FDK26:FDL26"/>
    <mergeCell ref="FCO26:FCP26"/>
    <mergeCell ref="FCQ26:FCR26"/>
    <mergeCell ref="FCS26:FCT26"/>
    <mergeCell ref="FCU26:FCV26"/>
    <mergeCell ref="FCW26:FCX26"/>
    <mergeCell ref="FCY26:FCZ26"/>
    <mergeCell ref="FCC26:FCD26"/>
    <mergeCell ref="FCE26:FCF26"/>
    <mergeCell ref="FCG26:FCH26"/>
    <mergeCell ref="FCI26:FCJ26"/>
    <mergeCell ref="FCK26:FCL26"/>
    <mergeCell ref="FCM26:FCN26"/>
    <mergeCell ref="FEK26:FEL26"/>
    <mergeCell ref="FEM26:FEN26"/>
    <mergeCell ref="FEO26:FEP26"/>
    <mergeCell ref="FEQ26:FER26"/>
    <mergeCell ref="FES26:FET26"/>
    <mergeCell ref="FEU26:FEV26"/>
    <mergeCell ref="FDY26:FDZ26"/>
    <mergeCell ref="FEA26:FEB26"/>
    <mergeCell ref="FEC26:FED26"/>
    <mergeCell ref="FEE26:FEF26"/>
    <mergeCell ref="FEG26:FEH26"/>
    <mergeCell ref="FEI26:FEJ26"/>
    <mergeCell ref="FDM26:FDN26"/>
    <mergeCell ref="FDO26:FDP26"/>
    <mergeCell ref="FDQ26:FDR26"/>
    <mergeCell ref="FDS26:FDT26"/>
    <mergeCell ref="FDU26:FDV26"/>
    <mergeCell ref="FDW26:FDX26"/>
    <mergeCell ref="FFU26:FFV26"/>
    <mergeCell ref="FFW26:FFX26"/>
    <mergeCell ref="FFY26:FFZ26"/>
    <mergeCell ref="FGA26:FGB26"/>
    <mergeCell ref="FGC26:FGD26"/>
    <mergeCell ref="FGE26:FGF26"/>
    <mergeCell ref="FFI26:FFJ26"/>
    <mergeCell ref="FFK26:FFL26"/>
    <mergeCell ref="FFM26:FFN26"/>
    <mergeCell ref="FFO26:FFP26"/>
    <mergeCell ref="FFQ26:FFR26"/>
    <mergeCell ref="FFS26:FFT26"/>
    <mergeCell ref="FEW26:FEX26"/>
    <mergeCell ref="FEY26:FEZ26"/>
    <mergeCell ref="FFA26:FFB26"/>
    <mergeCell ref="FFC26:FFD26"/>
    <mergeCell ref="FFE26:FFF26"/>
    <mergeCell ref="FFG26:FFH26"/>
    <mergeCell ref="FHE26:FHF26"/>
    <mergeCell ref="FHG26:FHH26"/>
    <mergeCell ref="FHI26:FHJ26"/>
    <mergeCell ref="FHK26:FHL26"/>
    <mergeCell ref="FHM26:FHN26"/>
    <mergeCell ref="FHO26:FHP26"/>
    <mergeCell ref="FGS26:FGT26"/>
    <mergeCell ref="FGU26:FGV26"/>
    <mergeCell ref="FGW26:FGX26"/>
    <mergeCell ref="FGY26:FGZ26"/>
    <mergeCell ref="FHA26:FHB26"/>
    <mergeCell ref="FHC26:FHD26"/>
    <mergeCell ref="FGG26:FGH26"/>
    <mergeCell ref="FGI26:FGJ26"/>
    <mergeCell ref="FGK26:FGL26"/>
    <mergeCell ref="FGM26:FGN26"/>
    <mergeCell ref="FGO26:FGP26"/>
    <mergeCell ref="FGQ26:FGR26"/>
    <mergeCell ref="FIO26:FIP26"/>
    <mergeCell ref="FIQ26:FIR26"/>
    <mergeCell ref="FIS26:FIT26"/>
    <mergeCell ref="FIU26:FIV26"/>
    <mergeCell ref="FIW26:FIX26"/>
    <mergeCell ref="FIY26:FIZ26"/>
    <mergeCell ref="FIC26:FID26"/>
    <mergeCell ref="FIE26:FIF26"/>
    <mergeCell ref="FIG26:FIH26"/>
    <mergeCell ref="FII26:FIJ26"/>
    <mergeCell ref="FIK26:FIL26"/>
    <mergeCell ref="FIM26:FIN26"/>
    <mergeCell ref="FHQ26:FHR26"/>
    <mergeCell ref="FHS26:FHT26"/>
    <mergeCell ref="FHU26:FHV26"/>
    <mergeCell ref="FHW26:FHX26"/>
    <mergeCell ref="FHY26:FHZ26"/>
    <mergeCell ref="FIA26:FIB26"/>
    <mergeCell ref="FJY26:FJZ26"/>
    <mergeCell ref="FKA26:FKB26"/>
    <mergeCell ref="FKC26:FKD26"/>
    <mergeCell ref="FKE26:FKF26"/>
    <mergeCell ref="FKG26:FKH26"/>
    <mergeCell ref="FKI26:FKJ26"/>
    <mergeCell ref="FJM26:FJN26"/>
    <mergeCell ref="FJO26:FJP26"/>
    <mergeCell ref="FJQ26:FJR26"/>
    <mergeCell ref="FJS26:FJT26"/>
    <mergeCell ref="FJU26:FJV26"/>
    <mergeCell ref="FJW26:FJX26"/>
    <mergeCell ref="FJA26:FJB26"/>
    <mergeCell ref="FJC26:FJD26"/>
    <mergeCell ref="FJE26:FJF26"/>
    <mergeCell ref="FJG26:FJH26"/>
    <mergeCell ref="FJI26:FJJ26"/>
    <mergeCell ref="FJK26:FJL26"/>
    <mergeCell ref="FLI26:FLJ26"/>
    <mergeCell ref="FLK26:FLL26"/>
    <mergeCell ref="FLM26:FLN26"/>
    <mergeCell ref="FLO26:FLP26"/>
    <mergeCell ref="FLQ26:FLR26"/>
    <mergeCell ref="FLS26:FLT26"/>
    <mergeCell ref="FKW26:FKX26"/>
    <mergeCell ref="FKY26:FKZ26"/>
    <mergeCell ref="FLA26:FLB26"/>
    <mergeCell ref="FLC26:FLD26"/>
    <mergeCell ref="FLE26:FLF26"/>
    <mergeCell ref="FLG26:FLH26"/>
    <mergeCell ref="FKK26:FKL26"/>
    <mergeCell ref="FKM26:FKN26"/>
    <mergeCell ref="FKO26:FKP26"/>
    <mergeCell ref="FKQ26:FKR26"/>
    <mergeCell ref="FKS26:FKT26"/>
    <mergeCell ref="FKU26:FKV26"/>
    <mergeCell ref="FMS26:FMT26"/>
    <mergeCell ref="FMU26:FMV26"/>
    <mergeCell ref="FMW26:FMX26"/>
    <mergeCell ref="FMY26:FMZ26"/>
    <mergeCell ref="FNA26:FNB26"/>
    <mergeCell ref="FNC26:FND26"/>
    <mergeCell ref="FMG26:FMH26"/>
    <mergeCell ref="FMI26:FMJ26"/>
    <mergeCell ref="FMK26:FML26"/>
    <mergeCell ref="FMM26:FMN26"/>
    <mergeCell ref="FMO26:FMP26"/>
    <mergeCell ref="FMQ26:FMR26"/>
    <mergeCell ref="FLU26:FLV26"/>
    <mergeCell ref="FLW26:FLX26"/>
    <mergeCell ref="FLY26:FLZ26"/>
    <mergeCell ref="FMA26:FMB26"/>
    <mergeCell ref="FMC26:FMD26"/>
    <mergeCell ref="FME26:FMF26"/>
    <mergeCell ref="FOC26:FOD26"/>
    <mergeCell ref="FOE26:FOF26"/>
    <mergeCell ref="FOG26:FOH26"/>
    <mergeCell ref="FOI26:FOJ26"/>
    <mergeCell ref="FOK26:FOL26"/>
    <mergeCell ref="FOM26:FON26"/>
    <mergeCell ref="FNQ26:FNR26"/>
    <mergeCell ref="FNS26:FNT26"/>
    <mergeCell ref="FNU26:FNV26"/>
    <mergeCell ref="FNW26:FNX26"/>
    <mergeCell ref="FNY26:FNZ26"/>
    <mergeCell ref="FOA26:FOB26"/>
    <mergeCell ref="FNE26:FNF26"/>
    <mergeCell ref="FNG26:FNH26"/>
    <mergeCell ref="FNI26:FNJ26"/>
    <mergeCell ref="FNK26:FNL26"/>
    <mergeCell ref="FNM26:FNN26"/>
    <mergeCell ref="FNO26:FNP26"/>
    <mergeCell ref="FPM26:FPN26"/>
    <mergeCell ref="FPO26:FPP26"/>
    <mergeCell ref="FPQ26:FPR26"/>
    <mergeCell ref="FPS26:FPT26"/>
    <mergeCell ref="FPU26:FPV26"/>
    <mergeCell ref="FPW26:FPX26"/>
    <mergeCell ref="FPA26:FPB26"/>
    <mergeCell ref="FPC26:FPD26"/>
    <mergeCell ref="FPE26:FPF26"/>
    <mergeCell ref="FPG26:FPH26"/>
    <mergeCell ref="FPI26:FPJ26"/>
    <mergeCell ref="FPK26:FPL26"/>
    <mergeCell ref="FOO26:FOP26"/>
    <mergeCell ref="FOQ26:FOR26"/>
    <mergeCell ref="FOS26:FOT26"/>
    <mergeCell ref="FOU26:FOV26"/>
    <mergeCell ref="FOW26:FOX26"/>
    <mergeCell ref="FOY26:FOZ26"/>
    <mergeCell ref="FQW26:FQX26"/>
    <mergeCell ref="FQY26:FQZ26"/>
    <mergeCell ref="FRA26:FRB26"/>
    <mergeCell ref="FRC26:FRD26"/>
    <mergeCell ref="FRE26:FRF26"/>
    <mergeCell ref="FRG26:FRH26"/>
    <mergeCell ref="FQK26:FQL26"/>
    <mergeCell ref="FQM26:FQN26"/>
    <mergeCell ref="FQO26:FQP26"/>
    <mergeCell ref="FQQ26:FQR26"/>
    <mergeCell ref="FQS26:FQT26"/>
    <mergeCell ref="FQU26:FQV26"/>
    <mergeCell ref="FPY26:FPZ26"/>
    <mergeCell ref="FQA26:FQB26"/>
    <mergeCell ref="FQC26:FQD26"/>
    <mergeCell ref="FQE26:FQF26"/>
    <mergeCell ref="FQG26:FQH26"/>
    <mergeCell ref="FQI26:FQJ26"/>
    <mergeCell ref="FSG26:FSH26"/>
    <mergeCell ref="FSI26:FSJ26"/>
    <mergeCell ref="FSK26:FSL26"/>
    <mergeCell ref="FSM26:FSN26"/>
    <mergeCell ref="FSO26:FSP26"/>
    <mergeCell ref="FSQ26:FSR26"/>
    <mergeCell ref="FRU26:FRV26"/>
    <mergeCell ref="FRW26:FRX26"/>
    <mergeCell ref="FRY26:FRZ26"/>
    <mergeCell ref="FSA26:FSB26"/>
    <mergeCell ref="FSC26:FSD26"/>
    <mergeCell ref="FSE26:FSF26"/>
    <mergeCell ref="FRI26:FRJ26"/>
    <mergeCell ref="FRK26:FRL26"/>
    <mergeCell ref="FRM26:FRN26"/>
    <mergeCell ref="FRO26:FRP26"/>
    <mergeCell ref="FRQ26:FRR26"/>
    <mergeCell ref="FRS26:FRT26"/>
    <mergeCell ref="FTQ26:FTR26"/>
    <mergeCell ref="FTS26:FTT26"/>
    <mergeCell ref="FTU26:FTV26"/>
    <mergeCell ref="FTW26:FTX26"/>
    <mergeCell ref="FTY26:FTZ26"/>
    <mergeCell ref="FUA26:FUB26"/>
    <mergeCell ref="FTE26:FTF26"/>
    <mergeCell ref="FTG26:FTH26"/>
    <mergeCell ref="FTI26:FTJ26"/>
    <mergeCell ref="FTK26:FTL26"/>
    <mergeCell ref="FTM26:FTN26"/>
    <mergeCell ref="FTO26:FTP26"/>
    <mergeCell ref="FSS26:FST26"/>
    <mergeCell ref="FSU26:FSV26"/>
    <mergeCell ref="FSW26:FSX26"/>
    <mergeCell ref="FSY26:FSZ26"/>
    <mergeCell ref="FTA26:FTB26"/>
    <mergeCell ref="FTC26:FTD26"/>
    <mergeCell ref="FVA26:FVB26"/>
    <mergeCell ref="FVC26:FVD26"/>
    <mergeCell ref="FVE26:FVF26"/>
    <mergeCell ref="FVG26:FVH26"/>
    <mergeCell ref="FVI26:FVJ26"/>
    <mergeCell ref="FVK26:FVL26"/>
    <mergeCell ref="FUO26:FUP26"/>
    <mergeCell ref="FUQ26:FUR26"/>
    <mergeCell ref="FUS26:FUT26"/>
    <mergeCell ref="FUU26:FUV26"/>
    <mergeCell ref="FUW26:FUX26"/>
    <mergeCell ref="FUY26:FUZ26"/>
    <mergeCell ref="FUC26:FUD26"/>
    <mergeCell ref="FUE26:FUF26"/>
    <mergeCell ref="FUG26:FUH26"/>
    <mergeCell ref="FUI26:FUJ26"/>
    <mergeCell ref="FUK26:FUL26"/>
    <mergeCell ref="FUM26:FUN26"/>
    <mergeCell ref="FWK26:FWL26"/>
    <mergeCell ref="FWM26:FWN26"/>
    <mergeCell ref="FWO26:FWP26"/>
    <mergeCell ref="FWQ26:FWR26"/>
    <mergeCell ref="FWS26:FWT26"/>
    <mergeCell ref="FWU26:FWV26"/>
    <mergeCell ref="FVY26:FVZ26"/>
    <mergeCell ref="FWA26:FWB26"/>
    <mergeCell ref="FWC26:FWD26"/>
    <mergeCell ref="FWE26:FWF26"/>
    <mergeCell ref="FWG26:FWH26"/>
    <mergeCell ref="FWI26:FWJ26"/>
    <mergeCell ref="FVM26:FVN26"/>
    <mergeCell ref="FVO26:FVP26"/>
    <mergeCell ref="FVQ26:FVR26"/>
    <mergeCell ref="FVS26:FVT26"/>
    <mergeCell ref="FVU26:FVV26"/>
    <mergeCell ref="FVW26:FVX26"/>
    <mergeCell ref="FXU26:FXV26"/>
    <mergeCell ref="FXW26:FXX26"/>
    <mergeCell ref="FXY26:FXZ26"/>
    <mergeCell ref="FYA26:FYB26"/>
    <mergeCell ref="FYC26:FYD26"/>
    <mergeCell ref="FYE26:FYF26"/>
    <mergeCell ref="FXI26:FXJ26"/>
    <mergeCell ref="FXK26:FXL26"/>
    <mergeCell ref="FXM26:FXN26"/>
    <mergeCell ref="FXO26:FXP26"/>
    <mergeCell ref="FXQ26:FXR26"/>
    <mergeCell ref="FXS26:FXT26"/>
    <mergeCell ref="FWW26:FWX26"/>
    <mergeCell ref="FWY26:FWZ26"/>
    <mergeCell ref="FXA26:FXB26"/>
    <mergeCell ref="FXC26:FXD26"/>
    <mergeCell ref="FXE26:FXF26"/>
    <mergeCell ref="FXG26:FXH26"/>
    <mergeCell ref="FZE26:FZF26"/>
    <mergeCell ref="FZG26:FZH26"/>
    <mergeCell ref="FZI26:FZJ26"/>
    <mergeCell ref="FZK26:FZL26"/>
    <mergeCell ref="FZM26:FZN26"/>
    <mergeCell ref="FZO26:FZP26"/>
    <mergeCell ref="FYS26:FYT26"/>
    <mergeCell ref="FYU26:FYV26"/>
    <mergeCell ref="FYW26:FYX26"/>
    <mergeCell ref="FYY26:FYZ26"/>
    <mergeCell ref="FZA26:FZB26"/>
    <mergeCell ref="FZC26:FZD26"/>
    <mergeCell ref="FYG26:FYH26"/>
    <mergeCell ref="FYI26:FYJ26"/>
    <mergeCell ref="FYK26:FYL26"/>
    <mergeCell ref="FYM26:FYN26"/>
    <mergeCell ref="FYO26:FYP26"/>
    <mergeCell ref="FYQ26:FYR26"/>
    <mergeCell ref="GAO26:GAP26"/>
    <mergeCell ref="GAQ26:GAR26"/>
    <mergeCell ref="GAS26:GAT26"/>
    <mergeCell ref="GAU26:GAV26"/>
    <mergeCell ref="GAW26:GAX26"/>
    <mergeCell ref="GAY26:GAZ26"/>
    <mergeCell ref="GAC26:GAD26"/>
    <mergeCell ref="GAE26:GAF26"/>
    <mergeCell ref="GAG26:GAH26"/>
    <mergeCell ref="GAI26:GAJ26"/>
    <mergeCell ref="GAK26:GAL26"/>
    <mergeCell ref="GAM26:GAN26"/>
    <mergeCell ref="FZQ26:FZR26"/>
    <mergeCell ref="FZS26:FZT26"/>
    <mergeCell ref="FZU26:FZV26"/>
    <mergeCell ref="FZW26:FZX26"/>
    <mergeCell ref="FZY26:FZZ26"/>
    <mergeCell ref="GAA26:GAB26"/>
    <mergeCell ref="GBY26:GBZ26"/>
    <mergeCell ref="GCA26:GCB26"/>
    <mergeCell ref="GCC26:GCD26"/>
    <mergeCell ref="GCE26:GCF26"/>
    <mergeCell ref="GCG26:GCH26"/>
    <mergeCell ref="GCI26:GCJ26"/>
    <mergeCell ref="GBM26:GBN26"/>
    <mergeCell ref="GBO26:GBP26"/>
    <mergeCell ref="GBQ26:GBR26"/>
    <mergeCell ref="GBS26:GBT26"/>
    <mergeCell ref="GBU26:GBV26"/>
    <mergeCell ref="GBW26:GBX26"/>
    <mergeCell ref="GBA26:GBB26"/>
    <mergeCell ref="GBC26:GBD26"/>
    <mergeCell ref="GBE26:GBF26"/>
    <mergeCell ref="GBG26:GBH26"/>
    <mergeCell ref="GBI26:GBJ26"/>
    <mergeCell ref="GBK26:GBL26"/>
    <mergeCell ref="GDI26:GDJ26"/>
    <mergeCell ref="GDK26:GDL26"/>
    <mergeCell ref="GDM26:GDN26"/>
    <mergeCell ref="GDO26:GDP26"/>
    <mergeCell ref="GDQ26:GDR26"/>
    <mergeCell ref="GDS26:GDT26"/>
    <mergeCell ref="GCW26:GCX26"/>
    <mergeCell ref="GCY26:GCZ26"/>
    <mergeCell ref="GDA26:GDB26"/>
    <mergeCell ref="GDC26:GDD26"/>
    <mergeCell ref="GDE26:GDF26"/>
    <mergeCell ref="GDG26:GDH26"/>
    <mergeCell ref="GCK26:GCL26"/>
    <mergeCell ref="GCM26:GCN26"/>
    <mergeCell ref="GCO26:GCP26"/>
    <mergeCell ref="GCQ26:GCR26"/>
    <mergeCell ref="GCS26:GCT26"/>
    <mergeCell ref="GCU26:GCV26"/>
    <mergeCell ref="GES26:GET26"/>
    <mergeCell ref="GEU26:GEV26"/>
    <mergeCell ref="GEW26:GEX26"/>
    <mergeCell ref="GEY26:GEZ26"/>
    <mergeCell ref="GFA26:GFB26"/>
    <mergeCell ref="GFC26:GFD26"/>
    <mergeCell ref="GEG26:GEH26"/>
    <mergeCell ref="GEI26:GEJ26"/>
    <mergeCell ref="GEK26:GEL26"/>
    <mergeCell ref="GEM26:GEN26"/>
    <mergeCell ref="GEO26:GEP26"/>
    <mergeCell ref="GEQ26:GER26"/>
    <mergeCell ref="GDU26:GDV26"/>
    <mergeCell ref="GDW26:GDX26"/>
    <mergeCell ref="GDY26:GDZ26"/>
    <mergeCell ref="GEA26:GEB26"/>
    <mergeCell ref="GEC26:GED26"/>
    <mergeCell ref="GEE26:GEF26"/>
    <mergeCell ref="GGC26:GGD26"/>
    <mergeCell ref="GGE26:GGF26"/>
    <mergeCell ref="GGG26:GGH26"/>
    <mergeCell ref="GGI26:GGJ26"/>
    <mergeCell ref="GGK26:GGL26"/>
    <mergeCell ref="GGM26:GGN26"/>
    <mergeCell ref="GFQ26:GFR26"/>
    <mergeCell ref="GFS26:GFT26"/>
    <mergeCell ref="GFU26:GFV26"/>
    <mergeCell ref="GFW26:GFX26"/>
    <mergeCell ref="GFY26:GFZ26"/>
    <mergeCell ref="GGA26:GGB26"/>
    <mergeCell ref="GFE26:GFF26"/>
    <mergeCell ref="GFG26:GFH26"/>
    <mergeCell ref="GFI26:GFJ26"/>
    <mergeCell ref="GFK26:GFL26"/>
    <mergeCell ref="GFM26:GFN26"/>
    <mergeCell ref="GFO26:GFP26"/>
    <mergeCell ref="GHM26:GHN26"/>
    <mergeCell ref="GHO26:GHP26"/>
    <mergeCell ref="GHQ26:GHR26"/>
    <mergeCell ref="GHS26:GHT26"/>
    <mergeCell ref="GHU26:GHV26"/>
    <mergeCell ref="GHW26:GHX26"/>
    <mergeCell ref="GHA26:GHB26"/>
    <mergeCell ref="GHC26:GHD26"/>
    <mergeCell ref="GHE26:GHF26"/>
    <mergeCell ref="GHG26:GHH26"/>
    <mergeCell ref="GHI26:GHJ26"/>
    <mergeCell ref="GHK26:GHL26"/>
    <mergeCell ref="GGO26:GGP26"/>
    <mergeCell ref="GGQ26:GGR26"/>
    <mergeCell ref="GGS26:GGT26"/>
    <mergeCell ref="GGU26:GGV26"/>
    <mergeCell ref="GGW26:GGX26"/>
    <mergeCell ref="GGY26:GGZ26"/>
    <mergeCell ref="GIW26:GIX26"/>
    <mergeCell ref="GIY26:GIZ26"/>
    <mergeCell ref="GJA26:GJB26"/>
    <mergeCell ref="GJC26:GJD26"/>
    <mergeCell ref="GJE26:GJF26"/>
    <mergeCell ref="GJG26:GJH26"/>
    <mergeCell ref="GIK26:GIL26"/>
    <mergeCell ref="GIM26:GIN26"/>
    <mergeCell ref="GIO26:GIP26"/>
    <mergeCell ref="GIQ26:GIR26"/>
    <mergeCell ref="GIS26:GIT26"/>
    <mergeCell ref="GIU26:GIV26"/>
    <mergeCell ref="GHY26:GHZ26"/>
    <mergeCell ref="GIA26:GIB26"/>
    <mergeCell ref="GIC26:GID26"/>
    <mergeCell ref="GIE26:GIF26"/>
    <mergeCell ref="GIG26:GIH26"/>
    <mergeCell ref="GII26:GIJ26"/>
    <mergeCell ref="GKG26:GKH26"/>
    <mergeCell ref="GKI26:GKJ26"/>
    <mergeCell ref="GKK26:GKL26"/>
    <mergeCell ref="GKM26:GKN26"/>
    <mergeCell ref="GKO26:GKP26"/>
    <mergeCell ref="GKQ26:GKR26"/>
    <mergeCell ref="GJU26:GJV26"/>
    <mergeCell ref="GJW26:GJX26"/>
    <mergeCell ref="GJY26:GJZ26"/>
    <mergeCell ref="GKA26:GKB26"/>
    <mergeCell ref="GKC26:GKD26"/>
    <mergeCell ref="GKE26:GKF26"/>
    <mergeCell ref="GJI26:GJJ26"/>
    <mergeCell ref="GJK26:GJL26"/>
    <mergeCell ref="GJM26:GJN26"/>
    <mergeCell ref="GJO26:GJP26"/>
    <mergeCell ref="GJQ26:GJR26"/>
    <mergeCell ref="GJS26:GJT26"/>
    <mergeCell ref="GLQ26:GLR26"/>
    <mergeCell ref="GLS26:GLT26"/>
    <mergeCell ref="GLU26:GLV26"/>
    <mergeCell ref="GLW26:GLX26"/>
    <mergeCell ref="GLY26:GLZ26"/>
    <mergeCell ref="GMA26:GMB26"/>
    <mergeCell ref="GLE26:GLF26"/>
    <mergeCell ref="GLG26:GLH26"/>
    <mergeCell ref="GLI26:GLJ26"/>
    <mergeCell ref="GLK26:GLL26"/>
    <mergeCell ref="GLM26:GLN26"/>
    <mergeCell ref="GLO26:GLP26"/>
    <mergeCell ref="GKS26:GKT26"/>
    <mergeCell ref="GKU26:GKV26"/>
    <mergeCell ref="GKW26:GKX26"/>
    <mergeCell ref="GKY26:GKZ26"/>
    <mergeCell ref="GLA26:GLB26"/>
    <mergeCell ref="GLC26:GLD26"/>
    <mergeCell ref="GNA26:GNB26"/>
    <mergeCell ref="GNC26:GND26"/>
    <mergeCell ref="GNE26:GNF26"/>
    <mergeCell ref="GNG26:GNH26"/>
    <mergeCell ref="GNI26:GNJ26"/>
    <mergeCell ref="GNK26:GNL26"/>
    <mergeCell ref="GMO26:GMP26"/>
    <mergeCell ref="GMQ26:GMR26"/>
    <mergeCell ref="GMS26:GMT26"/>
    <mergeCell ref="GMU26:GMV26"/>
    <mergeCell ref="GMW26:GMX26"/>
    <mergeCell ref="GMY26:GMZ26"/>
    <mergeCell ref="GMC26:GMD26"/>
    <mergeCell ref="GME26:GMF26"/>
    <mergeCell ref="GMG26:GMH26"/>
    <mergeCell ref="GMI26:GMJ26"/>
    <mergeCell ref="GMK26:GML26"/>
    <mergeCell ref="GMM26:GMN26"/>
    <mergeCell ref="GOK26:GOL26"/>
    <mergeCell ref="GOM26:GON26"/>
    <mergeCell ref="GOO26:GOP26"/>
    <mergeCell ref="GOQ26:GOR26"/>
    <mergeCell ref="GOS26:GOT26"/>
    <mergeCell ref="GOU26:GOV26"/>
    <mergeCell ref="GNY26:GNZ26"/>
    <mergeCell ref="GOA26:GOB26"/>
    <mergeCell ref="GOC26:GOD26"/>
    <mergeCell ref="GOE26:GOF26"/>
    <mergeCell ref="GOG26:GOH26"/>
    <mergeCell ref="GOI26:GOJ26"/>
    <mergeCell ref="GNM26:GNN26"/>
    <mergeCell ref="GNO26:GNP26"/>
    <mergeCell ref="GNQ26:GNR26"/>
    <mergeCell ref="GNS26:GNT26"/>
    <mergeCell ref="GNU26:GNV26"/>
    <mergeCell ref="GNW26:GNX26"/>
    <mergeCell ref="GPU26:GPV26"/>
    <mergeCell ref="GPW26:GPX26"/>
    <mergeCell ref="GPY26:GPZ26"/>
    <mergeCell ref="GQA26:GQB26"/>
    <mergeCell ref="GQC26:GQD26"/>
    <mergeCell ref="GQE26:GQF26"/>
    <mergeCell ref="GPI26:GPJ26"/>
    <mergeCell ref="GPK26:GPL26"/>
    <mergeCell ref="GPM26:GPN26"/>
    <mergeCell ref="GPO26:GPP26"/>
    <mergeCell ref="GPQ26:GPR26"/>
    <mergeCell ref="GPS26:GPT26"/>
    <mergeCell ref="GOW26:GOX26"/>
    <mergeCell ref="GOY26:GOZ26"/>
    <mergeCell ref="GPA26:GPB26"/>
    <mergeCell ref="GPC26:GPD26"/>
    <mergeCell ref="GPE26:GPF26"/>
    <mergeCell ref="GPG26:GPH26"/>
    <mergeCell ref="GRE26:GRF26"/>
    <mergeCell ref="GRG26:GRH26"/>
    <mergeCell ref="GRI26:GRJ26"/>
    <mergeCell ref="GRK26:GRL26"/>
    <mergeCell ref="GRM26:GRN26"/>
    <mergeCell ref="GRO26:GRP26"/>
    <mergeCell ref="GQS26:GQT26"/>
    <mergeCell ref="GQU26:GQV26"/>
    <mergeCell ref="GQW26:GQX26"/>
    <mergeCell ref="GQY26:GQZ26"/>
    <mergeCell ref="GRA26:GRB26"/>
    <mergeCell ref="GRC26:GRD26"/>
    <mergeCell ref="GQG26:GQH26"/>
    <mergeCell ref="GQI26:GQJ26"/>
    <mergeCell ref="GQK26:GQL26"/>
    <mergeCell ref="GQM26:GQN26"/>
    <mergeCell ref="GQO26:GQP26"/>
    <mergeCell ref="GQQ26:GQR26"/>
    <mergeCell ref="GSO26:GSP26"/>
    <mergeCell ref="GSQ26:GSR26"/>
    <mergeCell ref="GSS26:GST26"/>
    <mergeCell ref="GSU26:GSV26"/>
    <mergeCell ref="GSW26:GSX26"/>
    <mergeCell ref="GSY26:GSZ26"/>
    <mergeCell ref="GSC26:GSD26"/>
    <mergeCell ref="GSE26:GSF26"/>
    <mergeCell ref="GSG26:GSH26"/>
    <mergeCell ref="GSI26:GSJ26"/>
    <mergeCell ref="GSK26:GSL26"/>
    <mergeCell ref="GSM26:GSN26"/>
    <mergeCell ref="GRQ26:GRR26"/>
    <mergeCell ref="GRS26:GRT26"/>
    <mergeCell ref="GRU26:GRV26"/>
    <mergeCell ref="GRW26:GRX26"/>
    <mergeCell ref="GRY26:GRZ26"/>
    <mergeCell ref="GSA26:GSB26"/>
    <mergeCell ref="GTY26:GTZ26"/>
    <mergeCell ref="GUA26:GUB26"/>
    <mergeCell ref="GUC26:GUD26"/>
    <mergeCell ref="GUE26:GUF26"/>
    <mergeCell ref="GUG26:GUH26"/>
    <mergeCell ref="GUI26:GUJ26"/>
    <mergeCell ref="GTM26:GTN26"/>
    <mergeCell ref="GTO26:GTP26"/>
    <mergeCell ref="GTQ26:GTR26"/>
    <mergeCell ref="GTS26:GTT26"/>
    <mergeCell ref="GTU26:GTV26"/>
    <mergeCell ref="GTW26:GTX26"/>
    <mergeCell ref="GTA26:GTB26"/>
    <mergeCell ref="GTC26:GTD26"/>
    <mergeCell ref="GTE26:GTF26"/>
    <mergeCell ref="GTG26:GTH26"/>
    <mergeCell ref="GTI26:GTJ26"/>
    <mergeCell ref="GTK26:GTL26"/>
    <mergeCell ref="GVI26:GVJ26"/>
    <mergeCell ref="GVK26:GVL26"/>
    <mergeCell ref="GVM26:GVN26"/>
    <mergeCell ref="GVO26:GVP26"/>
    <mergeCell ref="GVQ26:GVR26"/>
    <mergeCell ref="GVS26:GVT26"/>
    <mergeCell ref="GUW26:GUX26"/>
    <mergeCell ref="GUY26:GUZ26"/>
    <mergeCell ref="GVA26:GVB26"/>
    <mergeCell ref="GVC26:GVD26"/>
    <mergeCell ref="GVE26:GVF26"/>
    <mergeCell ref="GVG26:GVH26"/>
    <mergeCell ref="GUK26:GUL26"/>
    <mergeCell ref="GUM26:GUN26"/>
    <mergeCell ref="GUO26:GUP26"/>
    <mergeCell ref="GUQ26:GUR26"/>
    <mergeCell ref="GUS26:GUT26"/>
    <mergeCell ref="GUU26:GUV26"/>
    <mergeCell ref="GWS26:GWT26"/>
    <mergeCell ref="GWU26:GWV26"/>
    <mergeCell ref="GWW26:GWX26"/>
    <mergeCell ref="GWY26:GWZ26"/>
    <mergeCell ref="GXA26:GXB26"/>
    <mergeCell ref="GXC26:GXD26"/>
    <mergeCell ref="GWG26:GWH26"/>
    <mergeCell ref="GWI26:GWJ26"/>
    <mergeCell ref="GWK26:GWL26"/>
    <mergeCell ref="GWM26:GWN26"/>
    <mergeCell ref="GWO26:GWP26"/>
    <mergeCell ref="GWQ26:GWR26"/>
    <mergeCell ref="GVU26:GVV26"/>
    <mergeCell ref="GVW26:GVX26"/>
    <mergeCell ref="GVY26:GVZ26"/>
    <mergeCell ref="GWA26:GWB26"/>
    <mergeCell ref="GWC26:GWD26"/>
    <mergeCell ref="GWE26:GWF26"/>
    <mergeCell ref="GYC26:GYD26"/>
    <mergeCell ref="GYE26:GYF26"/>
    <mergeCell ref="GYG26:GYH26"/>
    <mergeCell ref="GYI26:GYJ26"/>
    <mergeCell ref="GYK26:GYL26"/>
    <mergeCell ref="GYM26:GYN26"/>
    <mergeCell ref="GXQ26:GXR26"/>
    <mergeCell ref="GXS26:GXT26"/>
    <mergeCell ref="GXU26:GXV26"/>
    <mergeCell ref="GXW26:GXX26"/>
    <mergeCell ref="GXY26:GXZ26"/>
    <mergeCell ref="GYA26:GYB26"/>
    <mergeCell ref="GXE26:GXF26"/>
    <mergeCell ref="GXG26:GXH26"/>
    <mergeCell ref="GXI26:GXJ26"/>
    <mergeCell ref="GXK26:GXL26"/>
    <mergeCell ref="GXM26:GXN26"/>
    <mergeCell ref="GXO26:GXP26"/>
    <mergeCell ref="GZM26:GZN26"/>
    <mergeCell ref="GZO26:GZP26"/>
    <mergeCell ref="GZQ26:GZR26"/>
    <mergeCell ref="GZS26:GZT26"/>
    <mergeCell ref="GZU26:GZV26"/>
    <mergeCell ref="GZW26:GZX26"/>
    <mergeCell ref="GZA26:GZB26"/>
    <mergeCell ref="GZC26:GZD26"/>
    <mergeCell ref="GZE26:GZF26"/>
    <mergeCell ref="GZG26:GZH26"/>
    <mergeCell ref="GZI26:GZJ26"/>
    <mergeCell ref="GZK26:GZL26"/>
    <mergeCell ref="GYO26:GYP26"/>
    <mergeCell ref="GYQ26:GYR26"/>
    <mergeCell ref="GYS26:GYT26"/>
    <mergeCell ref="GYU26:GYV26"/>
    <mergeCell ref="GYW26:GYX26"/>
    <mergeCell ref="GYY26:GYZ26"/>
    <mergeCell ref="HAW26:HAX26"/>
    <mergeCell ref="HAY26:HAZ26"/>
    <mergeCell ref="HBA26:HBB26"/>
    <mergeCell ref="HBC26:HBD26"/>
    <mergeCell ref="HBE26:HBF26"/>
    <mergeCell ref="HBG26:HBH26"/>
    <mergeCell ref="HAK26:HAL26"/>
    <mergeCell ref="HAM26:HAN26"/>
    <mergeCell ref="HAO26:HAP26"/>
    <mergeCell ref="HAQ26:HAR26"/>
    <mergeCell ref="HAS26:HAT26"/>
    <mergeCell ref="HAU26:HAV26"/>
    <mergeCell ref="GZY26:GZZ26"/>
    <mergeCell ref="HAA26:HAB26"/>
    <mergeCell ref="HAC26:HAD26"/>
    <mergeCell ref="HAE26:HAF26"/>
    <mergeCell ref="HAG26:HAH26"/>
    <mergeCell ref="HAI26:HAJ26"/>
    <mergeCell ref="HCG26:HCH26"/>
    <mergeCell ref="HCI26:HCJ26"/>
    <mergeCell ref="HCK26:HCL26"/>
    <mergeCell ref="HCM26:HCN26"/>
    <mergeCell ref="HCO26:HCP26"/>
    <mergeCell ref="HCQ26:HCR26"/>
    <mergeCell ref="HBU26:HBV26"/>
    <mergeCell ref="HBW26:HBX26"/>
    <mergeCell ref="HBY26:HBZ26"/>
    <mergeCell ref="HCA26:HCB26"/>
    <mergeCell ref="HCC26:HCD26"/>
    <mergeCell ref="HCE26:HCF26"/>
    <mergeCell ref="HBI26:HBJ26"/>
    <mergeCell ref="HBK26:HBL26"/>
    <mergeCell ref="HBM26:HBN26"/>
    <mergeCell ref="HBO26:HBP26"/>
    <mergeCell ref="HBQ26:HBR26"/>
    <mergeCell ref="HBS26:HBT26"/>
    <mergeCell ref="HDQ26:HDR26"/>
    <mergeCell ref="HDS26:HDT26"/>
    <mergeCell ref="HDU26:HDV26"/>
    <mergeCell ref="HDW26:HDX26"/>
    <mergeCell ref="HDY26:HDZ26"/>
    <mergeCell ref="HEA26:HEB26"/>
    <mergeCell ref="HDE26:HDF26"/>
    <mergeCell ref="HDG26:HDH26"/>
    <mergeCell ref="HDI26:HDJ26"/>
    <mergeCell ref="HDK26:HDL26"/>
    <mergeCell ref="HDM26:HDN26"/>
    <mergeCell ref="HDO26:HDP26"/>
    <mergeCell ref="HCS26:HCT26"/>
    <mergeCell ref="HCU26:HCV26"/>
    <mergeCell ref="HCW26:HCX26"/>
    <mergeCell ref="HCY26:HCZ26"/>
    <mergeCell ref="HDA26:HDB26"/>
    <mergeCell ref="HDC26:HDD26"/>
    <mergeCell ref="HFA26:HFB26"/>
    <mergeCell ref="HFC26:HFD26"/>
    <mergeCell ref="HFE26:HFF26"/>
    <mergeCell ref="HFG26:HFH26"/>
    <mergeCell ref="HFI26:HFJ26"/>
    <mergeCell ref="HFK26:HFL26"/>
    <mergeCell ref="HEO26:HEP26"/>
    <mergeCell ref="HEQ26:HER26"/>
    <mergeCell ref="HES26:HET26"/>
    <mergeCell ref="HEU26:HEV26"/>
    <mergeCell ref="HEW26:HEX26"/>
    <mergeCell ref="HEY26:HEZ26"/>
    <mergeCell ref="HEC26:HED26"/>
    <mergeCell ref="HEE26:HEF26"/>
    <mergeCell ref="HEG26:HEH26"/>
    <mergeCell ref="HEI26:HEJ26"/>
    <mergeCell ref="HEK26:HEL26"/>
    <mergeCell ref="HEM26:HEN26"/>
    <mergeCell ref="HGK26:HGL26"/>
    <mergeCell ref="HGM26:HGN26"/>
    <mergeCell ref="HGO26:HGP26"/>
    <mergeCell ref="HGQ26:HGR26"/>
    <mergeCell ref="HGS26:HGT26"/>
    <mergeCell ref="HGU26:HGV26"/>
    <mergeCell ref="HFY26:HFZ26"/>
    <mergeCell ref="HGA26:HGB26"/>
    <mergeCell ref="HGC26:HGD26"/>
    <mergeCell ref="HGE26:HGF26"/>
    <mergeCell ref="HGG26:HGH26"/>
    <mergeCell ref="HGI26:HGJ26"/>
    <mergeCell ref="HFM26:HFN26"/>
    <mergeCell ref="HFO26:HFP26"/>
    <mergeCell ref="HFQ26:HFR26"/>
    <mergeCell ref="HFS26:HFT26"/>
    <mergeCell ref="HFU26:HFV26"/>
    <mergeCell ref="HFW26:HFX26"/>
    <mergeCell ref="HHU26:HHV26"/>
    <mergeCell ref="HHW26:HHX26"/>
    <mergeCell ref="HHY26:HHZ26"/>
    <mergeCell ref="HIA26:HIB26"/>
    <mergeCell ref="HIC26:HID26"/>
    <mergeCell ref="HIE26:HIF26"/>
    <mergeCell ref="HHI26:HHJ26"/>
    <mergeCell ref="HHK26:HHL26"/>
    <mergeCell ref="HHM26:HHN26"/>
    <mergeCell ref="HHO26:HHP26"/>
    <mergeCell ref="HHQ26:HHR26"/>
    <mergeCell ref="HHS26:HHT26"/>
    <mergeCell ref="HGW26:HGX26"/>
    <mergeCell ref="HGY26:HGZ26"/>
    <mergeCell ref="HHA26:HHB26"/>
    <mergeCell ref="HHC26:HHD26"/>
    <mergeCell ref="HHE26:HHF26"/>
    <mergeCell ref="HHG26:HHH26"/>
    <mergeCell ref="HJE26:HJF26"/>
    <mergeCell ref="HJG26:HJH26"/>
    <mergeCell ref="HJI26:HJJ26"/>
    <mergeCell ref="HJK26:HJL26"/>
    <mergeCell ref="HJM26:HJN26"/>
    <mergeCell ref="HJO26:HJP26"/>
    <mergeCell ref="HIS26:HIT26"/>
    <mergeCell ref="HIU26:HIV26"/>
    <mergeCell ref="HIW26:HIX26"/>
    <mergeCell ref="HIY26:HIZ26"/>
    <mergeCell ref="HJA26:HJB26"/>
    <mergeCell ref="HJC26:HJD26"/>
    <mergeCell ref="HIG26:HIH26"/>
    <mergeCell ref="HII26:HIJ26"/>
    <mergeCell ref="HIK26:HIL26"/>
    <mergeCell ref="HIM26:HIN26"/>
    <mergeCell ref="HIO26:HIP26"/>
    <mergeCell ref="HIQ26:HIR26"/>
    <mergeCell ref="HKO26:HKP26"/>
    <mergeCell ref="HKQ26:HKR26"/>
    <mergeCell ref="HKS26:HKT26"/>
    <mergeCell ref="HKU26:HKV26"/>
    <mergeCell ref="HKW26:HKX26"/>
    <mergeCell ref="HKY26:HKZ26"/>
    <mergeCell ref="HKC26:HKD26"/>
    <mergeCell ref="HKE26:HKF26"/>
    <mergeCell ref="HKG26:HKH26"/>
    <mergeCell ref="HKI26:HKJ26"/>
    <mergeCell ref="HKK26:HKL26"/>
    <mergeCell ref="HKM26:HKN26"/>
    <mergeCell ref="HJQ26:HJR26"/>
    <mergeCell ref="HJS26:HJT26"/>
    <mergeCell ref="HJU26:HJV26"/>
    <mergeCell ref="HJW26:HJX26"/>
    <mergeCell ref="HJY26:HJZ26"/>
    <mergeCell ref="HKA26:HKB26"/>
    <mergeCell ref="HLY26:HLZ26"/>
    <mergeCell ref="HMA26:HMB26"/>
    <mergeCell ref="HMC26:HMD26"/>
    <mergeCell ref="HME26:HMF26"/>
    <mergeCell ref="HMG26:HMH26"/>
    <mergeCell ref="HMI26:HMJ26"/>
    <mergeCell ref="HLM26:HLN26"/>
    <mergeCell ref="HLO26:HLP26"/>
    <mergeCell ref="HLQ26:HLR26"/>
    <mergeCell ref="HLS26:HLT26"/>
    <mergeCell ref="HLU26:HLV26"/>
    <mergeCell ref="HLW26:HLX26"/>
    <mergeCell ref="HLA26:HLB26"/>
    <mergeCell ref="HLC26:HLD26"/>
    <mergeCell ref="HLE26:HLF26"/>
    <mergeCell ref="HLG26:HLH26"/>
    <mergeCell ref="HLI26:HLJ26"/>
    <mergeCell ref="HLK26:HLL26"/>
    <mergeCell ref="HNI26:HNJ26"/>
    <mergeCell ref="HNK26:HNL26"/>
    <mergeCell ref="HNM26:HNN26"/>
    <mergeCell ref="HNO26:HNP26"/>
    <mergeCell ref="HNQ26:HNR26"/>
    <mergeCell ref="HNS26:HNT26"/>
    <mergeCell ref="HMW26:HMX26"/>
    <mergeCell ref="HMY26:HMZ26"/>
    <mergeCell ref="HNA26:HNB26"/>
    <mergeCell ref="HNC26:HND26"/>
    <mergeCell ref="HNE26:HNF26"/>
    <mergeCell ref="HNG26:HNH26"/>
    <mergeCell ref="HMK26:HML26"/>
    <mergeCell ref="HMM26:HMN26"/>
    <mergeCell ref="HMO26:HMP26"/>
    <mergeCell ref="HMQ26:HMR26"/>
    <mergeCell ref="HMS26:HMT26"/>
    <mergeCell ref="HMU26:HMV26"/>
    <mergeCell ref="HOS26:HOT26"/>
    <mergeCell ref="HOU26:HOV26"/>
    <mergeCell ref="HOW26:HOX26"/>
    <mergeCell ref="HOY26:HOZ26"/>
    <mergeCell ref="HPA26:HPB26"/>
    <mergeCell ref="HPC26:HPD26"/>
    <mergeCell ref="HOG26:HOH26"/>
    <mergeCell ref="HOI26:HOJ26"/>
    <mergeCell ref="HOK26:HOL26"/>
    <mergeCell ref="HOM26:HON26"/>
    <mergeCell ref="HOO26:HOP26"/>
    <mergeCell ref="HOQ26:HOR26"/>
    <mergeCell ref="HNU26:HNV26"/>
    <mergeCell ref="HNW26:HNX26"/>
    <mergeCell ref="HNY26:HNZ26"/>
    <mergeCell ref="HOA26:HOB26"/>
    <mergeCell ref="HOC26:HOD26"/>
    <mergeCell ref="HOE26:HOF26"/>
    <mergeCell ref="HQC26:HQD26"/>
    <mergeCell ref="HQE26:HQF26"/>
    <mergeCell ref="HQG26:HQH26"/>
    <mergeCell ref="HQI26:HQJ26"/>
    <mergeCell ref="HQK26:HQL26"/>
    <mergeCell ref="HQM26:HQN26"/>
    <mergeCell ref="HPQ26:HPR26"/>
    <mergeCell ref="HPS26:HPT26"/>
    <mergeCell ref="HPU26:HPV26"/>
    <mergeCell ref="HPW26:HPX26"/>
    <mergeCell ref="HPY26:HPZ26"/>
    <mergeCell ref="HQA26:HQB26"/>
    <mergeCell ref="HPE26:HPF26"/>
    <mergeCell ref="HPG26:HPH26"/>
    <mergeCell ref="HPI26:HPJ26"/>
    <mergeCell ref="HPK26:HPL26"/>
    <mergeCell ref="HPM26:HPN26"/>
    <mergeCell ref="HPO26:HPP26"/>
    <mergeCell ref="HRM26:HRN26"/>
    <mergeCell ref="HRO26:HRP26"/>
    <mergeCell ref="HRQ26:HRR26"/>
    <mergeCell ref="HRS26:HRT26"/>
    <mergeCell ref="HRU26:HRV26"/>
    <mergeCell ref="HRW26:HRX26"/>
    <mergeCell ref="HRA26:HRB26"/>
    <mergeCell ref="HRC26:HRD26"/>
    <mergeCell ref="HRE26:HRF26"/>
    <mergeCell ref="HRG26:HRH26"/>
    <mergeCell ref="HRI26:HRJ26"/>
    <mergeCell ref="HRK26:HRL26"/>
    <mergeCell ref="HQO26:HQP26"/>
    <mergeCell ref="HQQ26:HQR26"/>
    <mergeCell ref="HQS26:HQT26"/>
    <mergeCell ref="HQU26:HQV26"/>
    <mergeCell ref="HQW26:HQX26"/>
    <mergeCell ref="HQY26:HQZ26"/>
    <mergeCell ref="HSW26:HSX26"/>
    <mergeCell ref="HSY26:HSZ26"/>
    <mergeCell ref="HTA26:HTB26"/>
    <mergeCell ref="HTC26:HTD26"/>
    <mergeCell ref="HTE26:HTF26"/>
    <mergeCell ref="HTG26:HTH26"/>
    <mergeCell ref="HSK26:HSL26"/>
    <mergeCell ref="HSM26:HSN26"/>
    <mergeCell ref="HSO26:HSP26"/>
    <mergeCell ref="HSQ26:HSR26"/>
    <mergeCell ref="HSS26:HST26"/>
    <mergeCell ref="HSU26:HSV26"/>
    <mergeCell ref="HRY26:HRZ26"/>
    <mergeCell ref="HSA26:HSB26"/>
    <mergeCell ref="HSC26:HSD26"/>
    <mergeCell ref="HSE26:HSF26"/>
    <mergeCell ref="HSG26:HSH26"/>
    <mergeCell ref="HSI26:HSJ26"/>
    <mergeCell ref="HUG26:HUH26"/>
    <mergeCell ref="HUI26:HUJ26"/>
    <mergeCell ref="HUK26:HUL26"/>
    <mergeCell ref="HUM26:HUN26"/>
    <mergeCell ref="HUO26:HUP26"/>
    <mergeCell ref="HUQ26:HUR26"/>
    <mergeCell ref="HTU26:HTV26"/>
    <mergeCell ref="HTW26:HTX26"/>
    <mergeCell ref="HTY26:HTZ26"/>
    <mergeCell ref="HUA26:HUB26"/>
    <mergeCell ref="HUC26:HUD26"/>
    <mergeCell ref="HUE26:HUF26"/>
    <mergeCell ref="HTI26:HTJ26"/>
    <mergeCell ref="HTK26:HTL26"/>
    <mergeCell ref="HTM26:HTN26"/>
    <mergeCell ref="HTO26:HTP26"/>
    <mergeCell ref="HTQ26:HTR26"/>
    <mergeCell ref="HTS26:HTT26"/>
    <mergeCell ref="HVQ26:HVR26"/>
    <mergeCell ref="HVS26:HVT26"/>
    <mergeCell ref="HVU26:HVV26"/>
    <mergeCell ref="HVW26:HVX26"/>
    <mergeCell ref="HVY26:HVZ26"/>
    <mergeCell ref="HWA26:HWB26"/>
    <mergeCell ref="HVE26:HVF26"/>
    <mergeCell ref="HVG26:HVH26"/>
    <mergeCell ref="HVI26:HVJ26"/>
    <mergeCell ref="HVK26:HVL26"/>
    <mergeCell ref="HVM26:HVN26"/>
    <mergeCell ref="HVO26:HVP26"/>
    <mergeCell ref="HUS26:HUT26"/>
    <mergeCell ref="HUU26:HUV26"/>
    <mergeCell ref="HUW26:HUX26"/>
    <mergeCell ref="HUY26:HUZ26"/>
    <mergeCell ref="HVA26:HVB26"/>
    <mergeCell ref="HVC26:HVD26"/>
    <mergeCell ref="HXA26:HXB26"/>
    <mergeCell ref="HXC26:HXD26"/>
    <mergeCell ref="HXE26:HXF26"/>
    <mergeCell ref="HXG26:HXH26"/>
    <mergeCell ref="HXI26:HXJ26"/>
    <mergeCell ref="HXK26:HXL26"/>
    <mergeCell ref="HWO26:HWP26"/>
    <mergeCell ref="HWQ26:HWR26"/>
    <mergeCell ref="HWS26:HWT26"/>
    <mergeCell ref="HWU26:HWV26"/>
    <mergeCell ref="HWW26:HWX26"/>
    <mergeCell ref="HWY26:HWZ26"/>
    <mergeCell ref="HWC26:HWD26"/>
    <mergeCell ref="HWE26:HWF26"/>
    <mergeCell ref="HWG26:HWH26"/>
    <mergeCell ref="HWI26:HWJ26"/>
    <mergeCell ref="HWK26:HWL26"/>
    <mergeCell ref="HWM26:HWN26"/>
    <mergeCell ref="HYK26:HYL26"/>
    <mergeCell ref="HYM26:HYN26"/>
    <mergeCell ref="HYO26:HYP26"/>
    <mergeCell ref="HYQ26:HYR26"/>
    <mergeCell ref="HYS26:HYT26"/>
    <mergeCell ref="HYU26:HYV26"/>
    <mergeCell ref="HXY26:HXZ26"/>
    <mergeCell ref="HYA26:HYB26"/>
    <mergeCell ref="HYC26:HYD26"/>
    <mergeCell ref="HYE26:HYF26"/>
    <mergeCell ref="HYG26:HYH26"/>
    <mergeCell ref="HYI26:HYJ26"/>
    <mergeCell ref="HXM26:HXN26"/>
    <mergeCell ref="HXO26:HXP26"/>
    <mergeCell ref="HXQ26:HXR26"/>
    <mergeCell ref="HXS26:HXT26"/>
    <mergeCell ref="HXU26:HXV26"/>
    <mergeCell ref="HXW26:HXX26"/>
    <mergeCell ref="HZU26:HZV26"/>
    <mergeCell ref="HZW26:HZX26"/>
    <mergeCell ref="HZY26:HZZ26"/>
    <mergeCell ref="IAA26:IAB26"/>
    <mergeCell ref="IAC26:IAD26"/>
    <mergeCell ref="IAE26:IAF26"/>
    <mergeCell ref="HZI26:HZJ26"/>
    <mergeCell ref="HZK26:HZL26"/>
    <mergeCell ref="HZM26:HZN26"/>
    <mergeCell ref="HZO26:HZP26"/>
    <mergeCell ref="HZQ26:HZR26"/>
    <mergeCell ref="HZS26:HZT26"/>
    <mergeCell ref="HYW26:HYX26"/>
    <mergeCell ref="HYY26:HYZ26"/>
    <mergeCell ref="HZA26:HZB26"/>
    <mergeCell ref="HZC26:HZD26"/>
    <mergeCell ref="HZE26:HZF26"/>
    <mergeCell ref="HZG26:HZH26"/>
    <mergeCell ref="IBE26:IBF26"/>
    <mergeCell ref="IBG26:IBH26"/>
    <mergeCell ref="IBI26:IBJ26"/>
    <mergeCell ref="IBK26:IBL26"/>
    <mergeCell ref="IBM26:IBN26"/>
    <mergeCell ref="IBO26:IBP26"/>
    <mergeCell ref="IAS26:IAT26"/>
    <mergeCell ref="IAU26:IAV26"/>
    <mergeCell ref="IAW26:IAX26"/>
    <mergeCell ref="IAY26:IAZ26"/>
    <mergeCell ref="IBA26:IBB26"/>
    <mergeCell ref="IBC26:IBD26"/>
    <mergeCell ref="IAG26:IAH26"/>
    <mergeCell ref="IAI26:IAJ26"/>
    <mergeCell ref="IAK26:IAL26"/>
    <mergeCell ref="IAM26:IAN26"/>
    <mergeCell ref="IAO26:IAP26"/>
    <mergeCell ref="IAQ26:IAR26"/>
    <mergeCell ref="ICO26:ICP26"/>
    <mergeCell ref="ICQ26:ICR26"/>
    <mergeCell ref="ICS26:ICT26"/>
    <mergeCell ref="ICU26:ICV26"/>
    <mergeCell ref="ICW26:ICX26"/>
    <mergeCell ref="ICY26:ICZ26"/>
    <mergeCell ref="ICC26:ICD26"/>
    <mergeCell ref="ICE26:ICF26"/>
    <mergeCell ref="ICG26:ICH26"/>
    <mergeCell ref="ICI26:ICJ26"/>
    <mergeCell ref="ICK26:ICL26"/>
    <mergeCell ref="ICM26:ICN26"/>
    <mergeCell ref="IBQ26:IBR26"/>
    <mergeCell ref="IBS26:IBT26"/>
    <mergeCell ref="IBU26:IBV26"/>
    <mergeCell ref="IBW26:IBX26"/>
    <mergeCell ref="IBY26:IBZ26"/>
    <mergeCell ref="ICA26:ICB26"/>
    <mergeCell ref="IDY26:IDZ26"/>
    <mergeCell ref="IEA26:IEB26"/>
    <mergeCell ref="IEC26:IED26"/>
    <mergeCell ref="IEE26:IEF26"/>
    <mergeCell ref="IEG26:IEH26"/>
    <mergeCell ref="IEI26:IEJ26"/>
    <mergeCell ref="IDM26:IDN26"/>
    <mergeCell ref="IDO26:IDP26"/>
    <mergeCell ref="IDQ26:IDR26"/>
    <mergeCell ref="IDS26:IDT26"/>
    <mergeCell ref="IDU26:IDV26"/>
    <mergeCell ref="IDW26:IDX26"/>
    <mergeCell ref="IDA26:IDB26"/>
    <mergeCell ref="IDC26:IDD26"/>
    <mergeCell ref="IDE26:IDF26"/>
    <mergeCell ref="IDG26:IDH26"/>
    <mergeCell ref="IDI26:IDJ26"/>
    <mergeCell ref="IDK26:IDL26"/>
    <mergeCell ref="IFI26:IFJ26"/>
    <mergeCell ref="IFK26:IFL26"/>
    <mergeCell ref="IFM26:IFN26"/>
    <mergeCell ref="IFO26:IFP26"/>
    <mergeCell ref="IFQ26:IFR26"/>
    <mergeCell ref="IFS26:IFT26"/>
    <mergeCell ref="IEW26:IEX26"/>
    <mergeCell ref="IEY26:IEZ26"/>
    <mergeCell ref="IFA26:IFB26"/>
    <mergeCell ref="IFC26:IFD26"/>
    <mergeCell ref="IFE26:IFF26"/>
    <mergeCell ref="IFG26:IFH26"/>
    <mergeCell ref="IEK26:IEL26"/>
    <mergeCell ref="IEM26:IEN26"/>
    <mergeCell ref="IEO26:IEP26"/>
    <mergeCell ref="IEQ26:IER26"/>
    <mergeCell ref="IES26:IET26"/>
    <mergeCell ref="IEU26:IEV26"/>
    <mergeCell ref="IGS26:IGT26"/>
    <mergeCell ref="IGU26:IGV26"/>
    <mergeCell ref="IGW26:IGX26"/>
    <mergeCell ref="IGY26:IGZ26"/>
    <mergeCell ref="IHA26:IHB26"/>
    <mergeCell ref="IHC26:IHD26"/>
    <mergeCell ref="IGG26:IGH26"/>
    <mergeCell ref="IGI26:IGJ26"/>
    <mergeCell ref="IGK26:IGL26"/>
    <mergeCell ref="IGM26:IGN26"/>
    <mergeCell ref="IGO26:IGP26"/>
    <mergeCell ref="IGQ26:IGR26"/>
    <mergeCell ref="IFU26:IFV26"/>
    <mergeCell ref="IFW26:IFX26"/>
    <mergeCell ref="IFY26:IFZ26"/>
    <mergeCell ref="IGA26:IGB26"/>
    <mergeCell ref="IGC26:IGD26"/>
    <mergeCell ref="IGE26:IGF26"/>
    <mergeCell ref="IIC26:IID26"/>
    <mergeCell ref="IIE26:IIF26"/>
    <mergeCell ref="IIG26:IIH26"/>
    <mergeCell ref="III26:IIJ26"/>
    <mergeCell ref="IIK26:IIL26"/>
    <mergeCell ref="IIM26:IIN26"/>
    <mergeCell ref="IHQ26:IHR26"/>
    <mergeCell ref="IHS26:IHT26"/>
    <mergeCell ref="IHU26:IHV26"/>
    <mergeCell ref="IHW26:IHX26"/>
    <mergeCell ref="IHY26:IHZ26"/>
    <mergeCell ref="IIA26:IIB26"/>
    <mergeCell ref="IHE26:IHF26"/>
    <mergeCell ref="IHG26:IHH26"/>
    <mergeCell ref="IHI26:IHJ26"/>
    <mergeCell ref="IHK26:IHL26"/>
    <mergeCell ref="IHM26:IHN26"/>
    <mergeCell ref="IHO26:IHP26"/>
    <mergeCell ref="IJM26:IJN26"/>
    <mergeCell ref="IJO26:IJP26"/>
    <mergeCell ref="IJQ26:IJR26"/>
    <mergeCell ref="IJS26:IJT26"/>
    <mergeCell ref="IJU26:IJV26"/>
    <mergeCell ref="IJW26:IJX26"/>
    <mergeCell ref="IJA26:IJB26"/>
    <mergeCell ref="IJC26:IJD26"/>
    <mergeCell ref="IJE26:IJF26"/>
    <mergeCell ref="IJG26:IJH26"/>
    <mergeCell ref="IJI26:IJJ26"/>
    <mergeCell ref="IJK26:IJL26"/>
    <mergeCell ref="IIO26:IIP26"/>
    <mergeCell ref="IIQ26:IIR26"/>
    <mergeCell ref="IIS26:IIT26"/>
    <mergeCell ref="IIU26:IIV26"/>
    <mergeCell ref="IIW26:IIX26"/>
    <mergeCell ref="IIY26:IIZ26"/>
    <mergeCell ref="IKW26:IKX26"/>
    <mergeCell ref="IKY26:IKZ26"/>
    <mergeCell ref="ILA26:ILB26"/>
    <mergeCell ref="ILC26:ILD26"/>
    <mergeCell ref="ILE26:ILF26"/>
    <mergeCell ref="ILG26:ILH26"/>
    <mergeCell ref="IKK26:IKL26"/>
    <mergeCell ref="IKM26:IKN26"/>
    <mergeCell ref="IKO26:IKP26"/>
    <mergeCell ref="IKQ26:IKR26"/>
    <mergeCell ref="IKS26:IKT26"/>
    <mergeCell ref="IKU26:IKV26"/>
    <mergeCell ref="IJY26:IJZ26"/>
    <mergeCell ref="IKA26:IKB26"/>
    <mergeCell ref="IKC26:IKD26"/>
    <mergeCell ref="IKE26:IKF26"/>
    <mergeCell ref="IKG26:IKH26"/>
    <mergeCell ref="IKI26:IKJ26"/>
    <mergeCell ref="IMG26:IMH26"/>
    <mergeCell ref="IMI26:IMJ26"/>
    <mergeCell ref="IMK26:IML26"/>
    <mergeCell ref="IMM26:IMN26"/>
    <mergeCell ref="IMO26:IMP26"/>
    <mergeCell ref="IMQ26:IMR26"/>
    <mergeCell ref="ILU26:ILV26"/>
    <mergeCell ref="ILW26:ILX26"/>
    <mergeCell ref="ILY26:ILZ26"/>
    <mergeCell ref="IMA26:IMB26"/>
    <mergeCell ref="IMC26:IMD26"/>
    <mergeCell ref="IME26:IMF26"/>
    <mergeCell ref="ILI26:ILJ26"/>
    <mergeCell ref="ILK26:ILL26"/>
    <mergeCell ref="ILM26:ILN26"/>
    <mergeCell ref="ILO26:ILP26"/>
    <mergeCell ref="ILQ26:ILR26"/>
    <mergeCell ref="ILS26:ILT26"/>
    <mergeCell ref="INQ26:INR26"/>
    <mergeCell ref="INS26:INT26"/>
    <mergeCell ref="INU26:INV26"/>
    <mergeCell ref="INW26:INX26"/>
    <mergeCell ref="INY26:INZ26"/>
    <mergeCell ref="IOA26:IOB26"/>
    <mergeCell ref="INE26:INF26"/>
    <mergeCell ref="ING26:INH26"/>
    <mergeCell ref="INI26:INJ26"/>
    <mergeCell ref="INK26:INL26"/>
    <mergeCell ref="INM26:INN26"/>
    <mergeCell ref="INO26:INP26"/>
    <mergeCell ref="IMS26:IMT26"/>
    <mergeCell ref="IMU26:IMV26"/>
    <mergeCell ref="IMW26:IMX26"/>
    <mergeCell ref="IMY26:IMZ26"/>
    <mergeCell ref="INA26:INB26"/>
    <mergeCell ref="INC26:IND26"/>
    <mergeCell ref="IPA26:IPB26"/>
    <mergeCell ref="IPC26:IPD26"/>
    <mergeCell ref="IPE26:IPF26"/>
    <mergeCell ref="IPG26:IPH26"/>
    <mergeCell ref="IPI26:IPJ26"/>
    <mergeCell ref="IPK26:IPL26"/>
    <mergeCell ref="IOO26:IOP26"/>
    <mergeCell ref="IOQ26:IOR26"/>
    <mergeCell ref="IOS26:IOT26"/>
    <mergeCell ref="IOU26:IOV26"/>
    <mergeCell ref="IOW26:IOX26"/>
    <mergeCell ref="IOY26:IOZ26"/>
    <mergeCell ref="IOC26:IOD26"/>
    <mergeCell ref="IOE26:IOF26"/>
    <mergeCell ref="IOG26:IOH26"/>
    <mergeCell ref="IOI26:IOJ26"/>
    <mergeCell ref="IOK26:IOL26"/>
    <mergeCell ref="IOM26:ION26"/>
    <mergeCell ref="IQK26:IQL26"/>
    <mergeCell ref="IQM26:IQN26"/>
    <mergeCell ref="IQO26:IQP26"/>
    <mergeCell ref="IQQ26:IQR26"/>
    <mergeCell ref="IQS26:IQT26"/>
    <mergeCell ref="IQU26:IQV26"/>
    <mergeCell ref="IPY26:IPZ26"/>
    <mergeCell ref="IQA26:IQB26"/>
    <mergeCell ref="IQC26:IQD26"/>
    <mergeCell ref="IQE26:IQF26"/>
    <mergeCell ref="IQG26:IQH26"/>
    <mergeCell ref="IQI26:IQJ26"/>
    <mergeCell ref="IPM26:IPN26"/>
    <mergeCell ref="IPO26:IPP26"/>
    <mergeCell ref="IPQ26:IPR26"/>
    <mergeCell ref="IPS26:IPT26"/>
    <mergeCell ref="IPU26:IPV26"/>
    <mergeCell ref="IPW26:IPX26"/>
    <mergeCell ref="IRU26:IRV26"/>
    <mergeCell ref="IRW26:IRX26"/>
    <mergeCell ref="IRY26:IRZ26"/>
    <mergeCell ref="ISA26:ISB26"/>
    <mergeCell ref="ISC26:ISD26"/>
    <mergeCell ref="ISE26:ISF26"/>
    <mergeCell ref="IRI26:IRJ26"/>
    <mergeCell ref="IRK26:IRL26"/>
    <mergeCell ref="IRM26:IRN26"/>
    <mergeCell ref="IRO26:IRP26"/>
    <mergeCell ref="IRQ26:IRR26"/>
    <mergeCell ref="IRS26:IRT26"/>
    <mergeCell ref="IQW26:IQX26"/>
    <mergeCell ref="IQY26:IQZ26"/>
    <mergeCell ref="IRA26:IRB26"/>
    <mergeCell ref="IRC26:IRD26"/>
    <mergeCell ref="IRE26:IRF26"/>
    <mergeCell ref="IRG26:IRH26"/>
    <mergeCell ref="ITE26:ITF26"/>
    <mergeCell ref="ITG26:ITH26"/>
    <mergeCell ref="ITI26:ITJ26"/>
    <mergeCell ref="ITK26:ITL26"/>
    <mergeCell ref="ITM26:ITN26"/>
    <mergeCell ref="ITO26:ITP26"/>
    <mergeCell ref="ISS26:IST26"/>
    <mergeCell ref="ISU26:ISV26"/>
    <mergeCell ref="ISW26:ISX26"/>
    <mergeCell ref="ISY26:ISZ26"/>
    <mergeCell ref="ITA26:ITB26"/>
    <mergeCell ref="ITC26:ITD26"/>
    <mergeCell ref="ISG26:ISH26"/>
    <mergeCell ref="ISI26:ISJ26"/>
    <mergeCell ref="ISK26:ISL26"/>
    <mergeCell ref="ISM26:ISN26"/>
    <mergeCell ref="ISO26:ISP26"/>
    <mergeCell ref="ISQ26:ISR26"/>
    <mergeCell ref="IUO26:IUP26"/>
    <mergeCell ref="IUQ26:IUR26"/>
    <mergeCell ref="IUS26:IUT26"/>
    <mergeCell ref="IUU26:IUV26"/>
    <mergeCell ref="IUW26:IUX26"/>
    <mergeCell ref="IUY26:IUZ26"/>
    <mergeCell ref="IUC26:IUD26"/>
    <mergeCell ref="IUE26:IUF26"/>
    <mergeCell ref="IUG26:IUH26"/>
    <mergeCell ref="IUI26:IUJ26"/>
    <mergeCell ref="IUK26:IUL26"/>
    <mergeCell ref="IUM26:IUN26"/>
    <mergeCell ref="ITQ26:ITR26"/>
    <mergeCell ref="ITS26:ITT26"/>
    <mergeCell ref="ITU26:ITV26"/>
    <mergeCell ref="ITW26:ITX26"/>
    <mergeCell ref="ITY26:ITZ26"/>
    <mergeCell ref="IUA26:IUB26"/>
    <mergeCell ref="IVY26:IVZ26"/>
    <mergeCell ref="IWA26:IWB26"/>
    <mergeCell ref="IWC26:IWD26"/>
    <mergeCell ref="IWE26:IWF26"/>
    <mergeCell ref="IWG26:IWH26"/>
    <mergeCell ref="IWI26:IWJ26"/>
    <mergeCell ref="IVM26:IVN26"/>
    <mergeCell ref="IVO26:IVP26"/>
    <mergeCell ref="IVQ26:IVR26"/>
    <mergeCell ref="IVS26:IVT26"/>
    <mergeCell ref="IVU26:IVV26"/>
    <mergeCell ref="IVW26:IVX26"/>
    <mergeCell ref="IVA26:IVB26"/>
    <mergeCell ref="IVC26:IVD26"/>
    <mergeCell ref="IVE26:IVF26"/>
    <mergeCell ref="IVG26:IVH26"/>
    <mergeCell ref="IVI26:IVJ26"/>
    <mergeCell ref="IVK26:IVL26"/>
    <mergeCell ref="IXI26:IXJ26"/>
    <mergeCell ref="IXK26:IXL26"/>
    <mergeCell ref="IXM26:IXN26"/>
    <mergeCell ref="IXO26:IXP26"/>
    <mergeCell ref="IXQ26:IXR26"/>
    <mergeCell ref="IXS26:IXT26"/>
    <mergeCell ref="IWW26:IWX26"/>
    <mergeCell ref="IWY26:IWZ26"/>
    <mergeCell ref="IXA26:IXB26"/>
    <mergeCell ref="IXC26:IXD26"/>
    <mergeCell ref="IXE26:IXF26"/>
    <mergeCell ref="IXG26:IXH26"/>
    <mergeCell ref="IWK26:IWL26"/>
    <mergeCell ref="IWM26:IWN26"/>
    <mergeCell ref="IWO26:IWP26"/>
    <mergeCell ref="IWQ26:IWR26"/>
    <mergeCell ref="IWS26:IWT26"/>
    <mergeCell ref="IWU26:IWV26"/>
    <mergeCell ref="IYS26:IYT26"/>
    <mergeCell ref="IYU26:IYV26"/>
    <mergeCell ref="IYW26:IYX26"/>
    <mergeCell ref="IYY26:IYZ26"/>
    <mergeCell ref="IZA26:IZB26"/>
    <mergeCell ref="IZC26:IZD26"/>
    <mergeCell ref="IYG26:IYH26"/>
    <mergeCell ref="IYI26:IYJ26"/>
    <mergeCell ref="IYK26:IYL26"/>
    <mergeCell ref="IYM26:IYN26"/>
    <mergeCell ref="IYO26:IYP26"/>
    <mergeCell ref="IYQ26:IYR26"/>
    <mergeCell ref="IXU26:IXV26"/>
    <mergeCell ref="IXW26:IXX26"/>
    <mergeCell ref="IXY26:IXZ26"/>
    <mergeCell ref="IYA26:IYB26"/>
    <mergeCell ref="IYC26:IYD26"/>
    <mergeCell ref="IYE26:IYF26"/>
    <mergeCell ref="JAC26:JAD26"/>
    <mergeCell ref="JAE26:JAF26"/>
    <mergeCell ref="JAG26:JAH26"/>
    <mergeCell ref="JAI26:JAJ26"/>
    <mergeCell ref="JAK26:JAL26"/>
    <mergeCell ref="JAM26:JAN26"/>
    <mergeCell ref="IZQ26:IZR26"/>
    <mergeCell ref="IZS26:IZT26"/>
    <mergeCell ref="IZU26:IZV26"/>
    <mergeCell ref="IZW26:IZX26"/>
    <mergeCell ref="IZY26:IZZ26"/>
    <mergeCell ref="JAA26:JAB26"/>
    <mergeCell ref="IZE26:IZF26"/>
    <mergeCell ref="IZG26:IZH26"/>
    <mergeCell ref="IZI26:IZJ26"/>
    <mergeCell ref="IZK26:IZL26"/>
    <mergeCell ref="IZM26:IZN26"/>
    <mergeCell ref="IZO26:IZP26"/>
    <mergeCell ref="JBM26:JBN26"/>
    <mergeCell ref="JBO26:JBP26"/>
    <mergeCell ref="JBQ26:JBR26"/>
    <mergeCell ref="JBS26:JBT26"/>
    <mergeCell ref="JBU26:JBV26"/>
    <mergeCell ref="JBW26:JBX26"/>
    <mergeCell ref="JBA26:JBB26"/>
    <mergeCell ref="JBC26:JBD26"/>
    <mergeCell ref="JBE26:JBF26"/>
    <mergeCell ref="JBG26:JBH26"/>
    <mergeCell ref="JBI26:JBJ26"/>
    <mergeCell ref="JBK26:JBL26"/>
    <mergeCell ref="JAO26:JAP26"/>
    <mergeCell ref="JAQ26:JAR26"/>
    <mergeCell ref="JAS26:JAT26"/>
    <mergeCell ref="JAU26:JAV26"/>
    <mergeCell ref="JAW26:JAX26"/>
    <mergeCell ref="JAY26:JAZ26"/>
    <mergeCell ref="JCW26:JCX26"/>
    <mergeCell ref="JCY26:JCZ26"/>
    <mergeCell ref="JDA26:JDB26"/>
    <mergeCell ref="JDC26:JDD26"/>
    <mergeCell ref="JDE26:JDF26"/>
    <mergeCell ref="JDG26:JDH26"/>
    <mergeCell ref="JCK26:JCL26"/>
    <mergeCell ref="JCM26:JCN26"/>
    <mergeCell ref="JCO26:JCP26"/>
    <mergeCell ref="JCQ26:JCR26"/>
    <mergeCell ref="JCS26:JCT26"/>
    <mergeCell ref="JCU26:JCV26"/>
    <mergeCell ref="JBY26:JBZ26"/>
    <mergeCell ref="JCA26:JCB26"/>
    <mergeCell ref="JCC26:JCD26"/>
    <mergeCell ref="JCE26:JCF26"/>
    <mergeCell ref="JCG26:JCH26"/>
    <mergeCell ref="JCI26:JCJ26"/>
    <mergeCell ref="JEG26:JEH26"/>
    <mergeCell ref="JEI26:JEJ26"/>
    <mergeCell ref="JEK26:JEL26"/>
    <mergeCell ref="JEM26:JEN26"/>
    <mergeCell ref="JEO26:JEP26"/>
    <mergeCell ref="JEQ26:JER26"/>
    <mergeCell ref="JDU26:JDV26"/>
    <mergeCell ref="JDW26:JDX26"/>
    <mergeCell ref="JDY26:JDZ26"/>
    <mergeCell ref="JEA26:JEB26"/>
    <mergeCell ref="JEC26:JED26"/>
    <mergeCell ref="JEE26:JEF26"/>
    <mergeCell ref="JDI26:JDJ26"/>
    <mergeCell ref="JDK26:JDL26"/>
    <mergeCell ref="JDM26:JDN26"/>
    <mergeCell ref="JDO26:JDP26"/>
    <mergeCell ref="JDQ26:JDR26"/>
    <mergeCell ref="JDS26:JDT26"/>
    <mergeCell ref="JFQ26:JFR26"/>
    <mergeCell ref="JFS26:JFT26"/>
    <mergeCell ref="JFU26:JFV26"/>
    <mergeCell ref="JFW26:JFX26"/>
    <mergeCell ref="JFY26:JFZ26"/>
    <mergeCell ref="JGA26:JGB26"/>
    <mergeCell ref="JFE26:JFF26"/>
    <mergeCell ref="JFG26:JFH26"/>
    <mergeCell ref="JFI26:JFJ26"/>
    <mergeCell ref="JFK26:JFL26"/>
    <mergeCell ref="JFM26:JFN26"/>
    <mergeCell ref="JFO26:JFP26"/>
    <mergeCell ref="JES26:JET26"/>
    <mergeCell ref="JEU26:JEV26"/>
    <mergeCell ref="JEW26:JEX26"/>
    <mergeCell ref="JEY26:JEZ26"/>
    <mergeCell ref="JFA26:JFB26"/>
    <mergeCell ref="JFC26:JFD26"/>
    <mergeCell ref="JHA26:JHB26"/>
    <mergeCell ref="JHC26:JHD26"/>
    <mergeCell ref="JHE26:JHF26"/>
    <mergeCell ref="JHG26:JHH26"/>
    <mergeCell ref="JHI26:JHJ26"/>
    <mergeCell ref="JHK26:JHL26"/>
    <mergeCell ref="JGO26:JGP26"/>
    <mergeCell ref="JGQ26:JGR26"/>
    <mergeCell ref="JGS26:JGT26"/>
    <mergeCell ref="JGU26:JGV26"/>
    <mergeCell ref="JGW26:JGX26"/>
    <mergeCell ref="JGY26:JGZ26"/>
    <mergeCell ref="JGC26:JGD26"/>
    <mergeCell ref="JGE26:JGF26"/>
    <mergeCell ref="JGG26:JGH26"/>
    <mergeCell ref="JGI26:JGJ26"/>
    <mergeCell ref="JGK26:JGL26"/>
    <mergeCell ref="JGM26:JGN26"/>
    <mergeCell ref="JIK26:JIL26"/>
    <mergeCell ref="JIM26:JIN26"/>
    <mergeCell ref="JIO26:JIP26"/>
    <mergeCell ref="JIQ26:JIR26"/>
    <mergeCell ref="JIS26:JIT26"/>
    <mergeCell ref="JIU26:JIV26"/>
    <mergeCell ref="JHY26:JHZ26"/>
    <mergeCell ref="JIA26:JIB26"/>
    <mergeCell ref="JIC26:JID26"/>
    <mergeCell ref="JIE26:JIF26"/>
    <mergeCell ref="JIG26:JIH26"/>
    <mergeCell ref="JII26:JIJ26"/>
    <mergeCell ref="JHM26:JHN26"/>
    <mergeCell ref="JHO26:JHP26"/>
    <mergeCell ref="JHQ26:JHR26"/>
    <mergeCell ref="JHS26:JHT26"/>
    <mergeCell ref="JHU26:JHV26"/>
    <mergeCell ref="JHW26:JHX26"/>
    <mergeCell ref="JJU26:JJV26"/>
    <mergeCell ref="JJW26:JJX26"/>
    <mergeCell ref="JJY26:JJZ26"/>
    <mergeCell ref="JKA26:JKB26"/>
    <mergeCell ref="JKC26:JKD26"/>
    <mergeCell ref="JKE26:JKF26"/>
    <mergeCell ref="JJI26:JJJ26"/>
    <mergeCell ref="JJK26:JJL26"/>
    <mergeCell ref="JJM26:JJN26"/>
    <mergeCell ref="JJO26:JJP26"/>
    <mergeCell ref="JJQ26:JJR26"/>
    <mergeCell ref="JJS26:JJT26"/>
    <mergeCell ref="JIW26:JIX26"/>
    <mergeCell ref="JIY26:JIZ26"/>
    <mergeCell ref="JJA26:JJB26"/>
    <mergeCell ref="JJC26:JJD26"/>
    <mergeCell ref="JJE26:JJF26"/>
    <mergeCell ref="JJG26:JJH26"/>
    <mergeCell ref="JLE26:JLF26"/>
    <mergeCell ref="JLG26:JLH26"/>
    <mergeCell ref="JLI26:JLJ26"/>
    <mergeCell ref="JLK26:JLL26"/>
    <mergeCell ref="JLM26:JLN26"/>
    <mergeCell ref="JLO26:JLP26"/>
    <mergeCell ref="JKS26:JKT26"/>
    <mergeCell ref="JKU26:JKV26"/>
    <mergeCell ref="JKW26:JKX26"/>
    <mergeCell ref="JKY26:JKZ26"/>
    <mergeCell ref="JLA26:JLB26"/>
    <mergeCell ref="JLC26:JLD26"/>
    <mergeCell ref="JKG26:JKH26"/>
    <mergeCell ref="JKI26:JKJ26"/>
    <mergeCell ref="JKK26:JKL26"/>
    <mergeCell ref="JKM26:JKN26"/>
    <mergeCell ref="JKO26:JKP26"/>
    <mergeCell ref="JKQ26:JKR26"/>
    <mergeCell ref="JMO26:JMP26"/>
    <mergeCell ref="JMQ26:JMR26"/>
    <mergeCell ref="JMS26:JMT26"/>
    <mergeCell ref="JMU26:JMV26"/>
    <mergeCell ref="JMW26:JMX26"/>
    <mergeCell ref="JMY26:JMZ26"/>
    <mergeCell ref="JMC26:JMD26"/>
    <mergeCell ref="JME26:JMF26"/>
    <mergeCell ref="JMG26:JMH26"/>
    <mergeCell ref="JMI26:JMJ26"/>
    <mergeCell ref="JMK26:JML26"/>
    <mergeCell ref="JMM26:JMN26"/>
    <mergeCell ref="JLQ26:JLR26"/>
    <mergeCell ref="JLS26:JLT26"/>
    <mergeCell ref="JLU26:JLV26"/>
    <mergeCell ref="JLW26:JLX26"/>
    <mergeCell ref="JLY26:JLZ26"/>
    <mergeCell ref="JMA26:JMB26"/>
    <mergeCell ref="JNY26:JNZ26"/>
    <mergeCell ref="JOA26:JOB26"/>
    <mergeCell ref="JOC26:JOD26"/>
    <mergeCell ref="JOE26:JOF26"/>
    <mergeCell ref="JOG26:JOH26"/>
    <mergeCell ref="JOI26:JOJ26"/>
    <mergeCell ref="JNM26:JNN26"/>
    <mergeCell ref="JNO26:JNP26"/>
    <mergeCell ref="JNQ26:JNR26"/>
    <mergeCell ref="JNS26:JNT26"/>
    <mergeCell ref="JNU26:JNV26"/>
    <mergeCell ref="JNW26:JNX26"/>
    <mergeCell ref="JNA26:JNB26"/>
    <mergeCell ref="JNC26:JND26"/>
    <mergeCell ref="JNE26:JNF26"/>
    <mergeCell ref="JNG26:JNH26"/>
    <mergeCell ref="JNI26:JNJ26"/>
    <mergeCell ref="JNK26:JNL26"/>
    <mergeCell ref="JPI26:JPJ26"/>
    <mergeCell ref="JPK26:JPL26"/>
    <mergeCell ref="JPM26:JPN26"/>
    <mergeCell ref="JPO26:JPP26"/>
    <mergeCell ref="JPQ26:JPR26"/>
    <mergeCell ref="JPS26:JPT26"/>
    <mergeCell ref="JOW26:JOX26"/>
    <mergeCell ref="JOY26:JOZ26"/>
    <mergeCell ref="JPA26:JPB26"/>
    <mergeCell ref="JPC26:JPD26"/>
    <mergeCell ref="JPE26:JPF26"/>
    <mergeCell ref="JPG26:JPH26"/>
    <mergeCell ref="JOK26:JOL26"/>
    <mergeCell ref="JOM26:JON26"/>
    <mergeCell ref="JOO26:JOP26"/>
    <mergeCell ref="JOQ26:JOR26"/>
    <mergeCell ref="JOS26:JOT26"/>
    <mergeCell ref="JOU26:JOV26"/>
    <mergeCell ref="JQS26:JQT26"/>
    <mergeCell ref="JQU26:JQV26"/>
    <mergeCell ref="JQW26:JQX26"/>
    <mergeCell ref="JQY26:JQZ26"/>
    <mergeCell ref="JRA26:JRB26"/>
    <mergeCell ref="JRC26:JRD26"/>
    <mergeCell ref="JQG26:JQH26"/>
    <mergeCell ref="JQI26:JQJ26"/>
    <mergeCell ref="JQK26:JQL26"/>
    <mergeCell ref="JQM26:JQN26"/>
    <mergeCell ref="JQO26:JQP26"/>
    <mergeCell ref="JQQ26:JQR26"/>
    <mergeCell ref="JPU26:JPV26"/>
    <mergeCell ref="JPW26:JPX26"/>
    <mergeCell ref="JPY26:JPZ26"/>
    <mergeCell ref="JQA26:JQB26"/>
    <mergeCell ref="JQC26:JQD26"/>
    <mergeCell ref="JQE26:JQF26"/>
    <mergeCell ref="JSC26:JSD26"/>
    <mergeCell ref="JSE26:JSF26"/>
    <mergeCell ref="JSG26:JSH26"/>
    <mergeCell ref="JSI26:JSJ26"/>
    <mergeCell ref="JSK26:JSL26"/>
    <mergeCell ref="JSM26:JSN26"/>
    <mergeCell ref="JRQ26:JRR26"/>
    <mergeCell ref="JRS26:JRT26"/>
    <mergeCell ref="JRU26:JRV26"/>
    <mergeCell ref="JRW26:JRX26"/>
    <mergeCell ref="JRY26:JRZ26"/>
    <mergeCell ref="JSA26:JSB26"/>
    <mergeCell ref="JRE26:JRF26"/>
    <mergeCell ref="JRG26:JRH26"/>
    <mergeCell ref="JRI26:JRJ26"/>
    <mergeCell ref="JRK26:JRL26"/>
    <mergeCell ref="JRM26:JRN26"/>
    <mergeCell ref="JRO26:JRP26"/>
    <mergeCell ref="JTM26:JTN26"/>
    <mergeCell ref="JTO26:JTP26"/>
    <mergeCell ref="JTQ26:JTR26"/>
    <mergeCell ref="JTS26:JTT26"/>
    <mergeCell ref="JTU26:JTV26"/>
    <mergeCell ref="JTW26:JTX26"/>
    <mergeCell ref="JTA26:JTB26"/>
    <mergeCell ref="JTC26:JTD26"/>
    <mergeCell ref="JTE26:JTF26"/>
    <mergeCell ref="JTG26:JTH26"/>
    <mergeCell ref="JTI26:JTJ26"/>
    <mergeCell ref="JTK26:JTL26"/>
    <mergeCell ref="JSO26:JSP26"/>
    <mergeCell ref="JSQ26:JSR26"/>
    <mergeCell ref="JSS26:JST26"/>
    <mergeCell ref="JSU26:JSV26"/>
    <mergeCell ref="JSW26:JSX26"/>
    <mergeCell ref="JSY26:JSZ26"/>
    <mergeCell ref="JUW26:JUX26"/>
    <mergeCell ref="JUY26:JUZ26"/>
    <mergeCell ref="JVA26:JVB26"/>
    <mergeCell ref="JVC26:JVD26"/>
    <mergeCell ref="JVE26:JVF26"/>
    <mergeCell ref="JVG26:JVH26"/>
    <mergeCell ref="JUK26:JUL26"/>
    <mergeCell ref="JUM26:JUN26"/>
    <mergeCell ref="JUO26:JUP26"/>
    <mergeCell ref="JUQ26:JUR26"/>
    <mergeCell ref="JUS26:JUT26"/>
    <mergeCell ref="JUU26:JUV26"/>
    <mergeCell ref="JTY26:JTZ26"/>
    <mergeCell ref="JUA26:JUB26"/>
    <mergeCell ref="JUC26:JUD26"/>
    <mergeCell ref="JUE26:JUF26"/>
    <mergeCell ref="JUG26:JUH26"/>
    <mergeCell ref="JUI26:JUJ26"/>
    <mergeCell ref="JWG26:JWH26"/>
    <mergeCell ref="JWI26:JWJ26"/>
    <mergeCell ref="JWK26:JWL26"/>
    <mergeCell ref="JWM26:JWN26"/>
    <mergeCell ref="JWO26:JWP26"/>
    <mergeCell ref="JWQ26:JWR26"/>
    <mergeCell ref="JVU26:JVV26"/>
    <mergeCell ref="JVW26:JVX26"/>
    <mergeCell ref="JVY26:JVZ26"/>
    <mergeCell ref="JWA26:JWB26"/>
    <mergeCell ref="JWC26:JWD26"/>
    <mergeCell ref="JWE26:JWF26"/>
    <mergeCell ref="JVI26:JVJ26"/>
    <mergeCell ref="JVK26:JVL26"/>
    <mergeCell ref="JVM26:JVN26"/>
    <mergeCell ref="JVO26:JVP26"/>
    <mergeCell ref="JVQ26:JVR26"/>
    <mergeCell ref="JVS26:JVT26"/>
    <mergeCell ref="JXQ26:JXR26"/>
    <mergeCell ref="JXS26:JXT26"/>
    <mergeCell ref="JXU26:JXV26"/>
    <mergeCell ref="JXW26:JXX26"/>
    <mergeCell ref="JXY26:JXZ26"/>
    <mergeCell ref="JYA26:JYB26"/>
    <mergeCell ref="JXE26:JXF26"/>
    <mergeCell ref="JXG26:JXH26"/>
    <mergeCell ref="JXI26:JXJ26"/>
    <mergeCell ref="JXK26:JXL26"/>
    <mergeCell ref="JXM26:JXN26"/>
    <mergeCell ref="JXO26:JXP26"/>
    <mergeCell ref="JWS26:JWT26"/>
    <mergeCell ref="JWU26:JWV26"/>
    <mergeCell ref="JWW26:JWX26"/>
    <mergeCell ref="JWY26:JWZ26"/>
    <mergeCell ref="JXA26:JXB26"/>
    <mergeCell ref="JXC26:JXD26"/>
    <mergeCell ref="JZA26:JZB26"/>
    <mergeCell ref="JZC26:JZD26"/>
    <mergeCell ref="JZE26:JZF26"/>
    <mergeCell ref="JZG26:JZH26"/>
    <mergeCell ref="JZI26:JZJ26"/>
    <mergeCell ref="JZK26:JZL26"/>
    <mergeCell ref="JYO26:JYP26"/>
    <mergeCell ref="JYQ26:JYR26"/>
    <mergeCell ref="JYS26:JYT26"/>
    <mergeCell ref="JYU26:JYV26"/>
    <mergeCell ref="JYW26:JYX26"/>
    <mergeCell ref="JYY26:JYZ26"/>
    <mergeCell ref="JYC26:JYD26"/>
    <mergeCell ref="JYE26:JYF26"/>
    <mergeCell ref="JYG26:JYH26"/>
    <mergeCell ref="JYI26:JYJ26"/>
    <mergeCell ref="JYK26:JYL26"/>
    <mergeCell ref="JYM26:JYN26"/>
    <mergeCell ref="KAK26:KAL26"/>
    <mergeCell ref="KAM26:KAN26"/>
    <mergeCell ref="KAO26:KAP26"/>
    <mergeCell ref="KAQ26:KAR26"/>
    <mergeCell ref="KAS26:KAT26"/>
    <mergeCell ref="KAU26:KAV26"/>
    <mergeCell ref="JZY26:JZZ26"/>
    <mergeCell ref="KAA26:KAB26"/>
    <mergeCell ref="KAC26:KAD26"/>
    <mergeCell ref="KAE26:KAF26"/>
    <mergeCell ref="KAG26:KAH26"/>
    <mergeCell ref="KAI26:KAJ26"/>
    <mergeCell ref="JZM26:JZN26"/>
    <mergeCell ref="JZO26:JZP26"/>
    <mergeCell ref="JZQ26:JZR26"/>
    <mergeCell ref="JZS26:JZT26"/>
    <mergeCell ref="JZU26:JZV26"/>
    <mergeCell ref="JZW26:JZX26"/>
    <mergeCell ref="KBU26:KBV26"/>
    <mergeCell ref="KBW26:KBX26"/>
    <mergeCell ref="KBY26:KBZ26"/>
    <mergeCell ref="KCA26:KCB26"/>
    <mergeCell ref="KCC26:KCD26"/>
    <mergeCell ref="KCE26:KCF26"/>
    <mergeCell ref="KBI26:KBJ26"/>
    <mergeCell ref="KBK26:KBL26"/>
    <mergeCell ref="KBM26:KBN26"/>
    <mergeCell ref="KBO26:KBP26"/>
    <mergeCell ref="KBQ26:KBR26"/>
    <mergeCell ref="KBS26:KBT26"/>
    <mergeCell ref="KAW26:KAX26"/>
    <mergeCell ref="KAY26:KAZ26"/>
    <mergeCell ref="KBA26:KBB26"/>
    <mergeCell ref="KBC26:KBD26"/>
    <mergeCell ref="KBE26:KBF26"/>
    <mergeCell ref="KBG26:KBH26"/>
    <mergeCell ref="KDE26:KDF26"/>
    <mergeCell ref="KDG26:KDH26"/>
    <mergeCell ref="KDI26:KDJ26"/>
    <mergeCell ref="KDK26:KDL26"/>
    <mergeCell ref="KDM26:KDN26"/>
    <mergeCell ref="KDO26:KDP26"/>
    <mergeCell ref="KCS26:KCT26"/>
    <mergeCell ref="KCU26:KCV26"/>
    <mergeCell ref="KCW26:KCX26"/>
    <mergeCell ref="KCY26:KCZ26"/>
    <mergeCell ref="KDA26:KDB26"/>
    <mergeCell ref="KDC26:KDD26"/>
    <mergeCell ref="KCG26:KCH26"/>
    <mergeCell ref="KCI26:KCJ26"/>
    <mergeCell ref="KCK26:KCL26"/>
    <mergeCell ref="KCM26:KCN26"/>
    <mergeCell ref="KCO26:KCP26"/>
    <mergeCell ref="KCQ26:KCR26"/>
    <mergeCell ref="KEO26:KEP26"/>
    <mergeCell ref="KEQ26:KER26"/>
    <mergeCell ref="KES26:KET26"/>
    <mergeCell ref="KEU26:KEV26"/>
    <mergeCell ref="KEW26:KEX26"/>
    <mergeCell ref="KEY26:KEZ26"/>
    <mergeCell ref="KEC26:KED26"/>
    <mergeCell ref="KEE26:KEF26"/>
    <mergeCell ref="KEG26:KEH26"/>
    <mergeCell ref="KEI26:KEJ26"/>
    <mergeCell ref="KEK26:KEL26"/>
    <mergeCell ref="KEM26:KEN26"/>
    <mergeCell ref="KDQ26:KDR26"/>
    <mergeCell ref="KDS26:KDT26"/>
    <mergeCell ref="KDU26:KDV26"/>
    <mergeCell ref="KDW26:KDX26"/>
    <mergeCell ref="KDY26:KDZ26"/>
    <mergeCell ref="KEA26:KEB26"/>
    <mergeCell ref="KFY26:KFZ26"/>
    <mergeCell ref="KGA26:KGB26"/>
    <mergeCell ref="KGC26:KGD26"/>
    <mergeCell ref="KGE26:KGF26"/>
    <mergeCell ref="KGG26:KGH26"/>
    <mergeCell ref="KGI26:KGJ26"/>
    <mergeCell ref="KFM26:KFN26"/>
    <mergeCell ref="KFO26:KFP26"/>
    <mergeCell ref="KFQ26:KFR26"/>
    <mergeCell ref="KFS26:KFT26"/>
    <mergeCell ref="KFU26:KFV26"/>
    <mergeCell ref="KFW26:KFX26"/>
    <mergeCell ref="KFA26:KFB26"/>
    <mergeCell ref="KFC26:KFD26"/>
    <mergeCell ref="KFE26:KFF26"/>
    <mergeCell ref="KFG26:KFH26"/>
    <mergeCell ref="KFI26:KFJ26"/>
    <mergeCell ref="KFK26:KFL26"/>
    <mergeCell ref="KHI26:KHJ26"/>
    <mergeCell ref="KHK26:KHL26"/>
    <mergeCell ref="KHM26:KHN26"/>
    <mergeCell ref="KHO26:KHP26"/>
    <mergeCell ref="KHQ26:KHR26"/>
    <mergeCell ref="KHS26:KHT26"/>
    <mergeCell ref="KGW26:KGX26"/>
    <mergeCell ref="KGY26:KGZ26"/>
    <mergeCell ref="KHA26:KHB26"/>
    <mergeCell ref="KHC26:KHD26"/>
    <mergeCell ref="KHE26:KHF26"/>
    <mergeCell ref="KHG26:KHH26"/>
    <mergeCell ref="KGK26:KGL26"/>
    <mergeCell ref="KGM26:KGN26"/>
    <mergeCell ref="KGO26:KGP26"/>
    <mergeCell ref="KGQ26:KGR26"/>
    <mergeCell ref="KGS26:KGT26"/>
    <mergeCell ref="KGU26:KGV26"/>
    <mergeCell ref="KIS26:KIT26"/>
    <mergeCell ref="KIU26:KIV26"/>
    <mergeCell ref="KIW26:KIX26"/>
    <mergeCell ref="KIY26:KIZ26"/>
    <mergeCell ref="KJA26:KJB26"/>
    <mergeCell ref="KJC26:KJD26"/>
    <mergeCell ref="KIG26:KIH26"/>
    <mergeCell ref="KII26:KIJ26"/>
    <mergeCell ref="KIK26:KIL26"/>
    <mergeCell ref="KIM26:KIN26"/>
    <mergeCell ref="KIO26:KIP26"/>
    <mergeCell ref="KIQ26:KIR26"/>
    <mergeCell ref="KHU26:KHV26"/>
    <mergeCell ref="KHW26:KHX26"/>
    <mergeCell ref="KHY26:KHZ26"/>
    <mergeCell ref="KIA26:KIB26"/>
    <mergeCell ref="KIC26:KID26"/>
    <mergeCell ref="KIE26:KIF26"/>
    <mergeCell ref="KKC26:KKD26"/>
    <mergeCell ref="KKE26:KKF26"/>
    <mergeCell ref="KKG26:KKH26"/>
    <mergeCell ref="KKI26:KKJ26"/>
    <mergeCell ref="KKK26:KKL26"/>
    <mergeCell ref="KKM26:KKN26"/>
    <mergeCell ref="KJQ26:KJR26"/>
    <mergeCell ref="KJS26:KJT26"/>
    <mergeCell ref="KJU26:KJV26"/>
    <mergeCell ref="KJW26:KJX26"/>
    <mergeCell ref="KJY26:KJZ26"/>
    <mergeCell ref="KKA26:KKB26"/>
    <mergeCell ref="KJE26:KJF26"/>
    <mergeCell ref="KJG26:KJH26"/>
    <mergeCell ref="KJI26:KJJ26"/>
    <mergeCell ref="KJK26:KJL26"/>
    <mergeCell ref="KJM26:KJN26"/>
    <mergeCell ref="KJO26:KJP26"/>
    <mergeCell ref="KLM26:KLN26"/>
    <mergeCell ref="KLO26:KLP26"/>
    <mergeCell ref="KLQ26:KLR26"/>
    <mergeCell ref="KLS26:KLT26"/>
    <mergeCell ref="KLU26:KLV26"/>
    <mergeCell ref="KLW26:KLX26"/>
    <mergeCell ref="KLA26:KLB26"/>
    <mergeCell ref="KLC26:KLD26"/>
    <mergeCell ref="KLE26:KLF26"/>
    <mergeCell ref="KLG26:KLH26"/>
    <mergeCell ref="KLI26:KLJ26"/>
    <mergeCell ref="KLK26:KLL26"/>
    <mergeCell ref="KKO26:KKP26"/>
    <mergeCell ref="KKQ26:KKR26"/>
    <mergeCell ref="KKS26:KKT26"/>
    <mergeCell ref="KKU26:KKV26"/>
    <mergeCell ref="KKW26:KKX26"/>
    <mergeCell ref="KKY26:KKZ26"/>
    <mergeCell ref="KMW26:KMX26"/>
    <mergeCell ref="KMY26:KMZ26"/>
    <mergeCell ref="KNA26:KNB26"/>
    <mergeCell ref="KNC26:KND26"/>
    <mergeCell ref="KNE26:KNF26"/>
    <mergeCell ref="KNG26:KNH26"/>
    <mergeCell ref="KMK26:KML26"/>
    <mergeCell ref="KMM26:KMN26"/>
    <mergeCell ref="KMO26:KMP26"/>
    <mergeCell ref="KMQ26:KMR26"/>
    <mergeCell ref="KMS26:KMT26"/>
    <mergeCell ref="KMU26:KMV26"/>
    <mergeCell ref="KLY26:KLZ26"/>
    <mergeCell ref="KMA26:KMB26"/>
    <mergeCell ref="KMC26:KMD26"/>
    <mergeCell ref="KME26:KMF26"/>
    <mergeCell ref="KMG26:KMH26"/>
    <mergeCell ref="KMI26:KMJ26"/>
    <mergeCell ref="KOG26:KOH26"/>
    <mergeCell ref="KOI26:KOJ26"/>
    <mergeCell ref="KOK26:KOL26"/>
    <mergeCell ref="KOM26:KON26"/>
    <mergeCell ref="KOO26:KOP26"/>
    <mergeCell ref="KOQ26:KOR26"/>
    <mergeCell ref="KNU26:KNV26"/>
    <mergeCell ref="KNW26:KNX26"/>
    <mergeCell ref="KNY26:KNZ26"/>
    <mergeCell ref="KOA26:KOB26"/>
    <mergeCell ref="KOC26:KOD26"/>
    <mergeCell ref="KOE26:KOF26"/>
    <mergeCell ref="KNI26:KNJ26"/>
    <mergeCell ref="KNK26:KNL26"/>
    <mergeCell ref="KNM26:KNN26"/>
    <mergeCell ref="KNO26:KNP26"/>
    <mergeCell ref="KNQ26:KNR26"/>
    <mergeCell ref="KNS26:KNT26"/>
    <mergeCell ref="KPQ26:KPR26"/>
    <mergeCell ref="KPS26:KPT26"/>
    <mergeCell ref="KPU26:KPV26"/>
    <mergeCell ref="KPW26:KPX26"/>
    <mergeCell ref="KPY26:KPZ26"/>
    <mergeCell ref="KQA26:KQB26"/>
    <mergeCell ref="KPE26:KPF26"/>
    <mergeCell ref="KPG26:KPH26"/>
    <mergeCell ref="KPI26:KPJ26"/>
    <mergeCell ref="KPK26:KPL26"/>
    <mergeCell ref="KPM26:KPN26"/>
    <mergeCell ref="KPO26:KPP26"/>
    <mergeCell ref="KOS26:KOT26"/>
    <mergeCell ref="KOU26:KOV26"/>
    <mergeCell ref="KOW26:KOX26"/>
    <mergeCell ref="KOY26:KOZ26"/>
    <mergeCell ref="KPA26:KPB26"/>
    <mergeCell ref="KPC26:KPD26"/>
    <mergeCell ref="KRA26:KRB26"/>
    <mergeCell ref="KRC26:KRD26"/>
    <mergeCell ref="KRE26:KRF26"/>
    <mergeCell ref="KRG26:KRH26"/>
    <mergeCell ref="KRI26:KRJ26"/>
    <mergeCell ref="KRK26:KRL26"/>
    <mergeCell ref="KQO26:KQP26"/>
    <mergeCell ref="KQQ26:KQR26"/>
    <mergeCell ref="KQS26:KQT26"/>
    <mergeCell ref="KQU26:KQV26"/>
    <mergeCell ref="KQW26:KQX26"/>
    <mergeCell ref="KQY26:KQZ26"/>
    <mergeCell ref="KQC26:KQD26"/>
    <mergeCell ref="KQE26:KQF26"/>
    <mergeCell ref="KQG26:KQH26"/>
    <mergeCell ref="KQI26:KQJ26"/>
    <mergeCell ref="KQK26:KQL26"/>
    <mergeCell ref="KQM26:KQN26"/>
    <mergeCell ref="KSK26:KSL26"/>
    <mergeCell ref="KSM26:KSN26"/>
    <mergeCell ref="KSO26:KSP26"/>
    <mergeCell ref="KSQ26:KSR26"/>
    <mergeCell ref="KSS26:KST26"/>
    <mergeCell ref="KSU26:KSV26"/>
    <mergeCell ref="KRY26:KRZ26"/>
    <mergeCell ref="KSA26:KSB26"/>
    <mergeCell ref="KSC26:KSD26"/>
    <mergeCell ref="KSE26:KSF26"/>
    <mergeCell ref="KSG26:KSH26"/>
    <mergeCell ref="KSI26:KSJ26"/>
    <mergeCell ref="KRM26:KRN26"/>
    <mergeCell ref="KRO26:KRP26"/>
    <mergeCell ref="KRQ26:KRR26"/>
    <mergeCell ref="KRS26:KRT26"/>
    <mergeCell ref="KRU26:KRV26"/>
    <mergeCell ref="KRW26:KRX26"/>
    <mergeCell ref="KTU26:KTV26"/>
    <mergeCell ref="KTW26:KTX26"/>
    <mergeCell ref="KTY26:KTZ26"/>
    <mergeCell ref="KUA26:KUB26"/>
    <mergeCell ref="KUC26:KUD26"/>
    <mergeCell ref="KUE26:KUF26"/>
    <mergeCell ref="KTI26:KTJ26"/>
    <mergeCell ref="KTK26:KTL26"/>
    <mergeCell ref="KTM26:KTN26"/>
    <mergeCell ref="KTO26:KTP26"/>
    <mergeCell ref="KTQ26:KTR26"/>
    <mergeCell ref="KTS26:KTT26"/>
    <mergeCell ref="KSW26:KSX26"/>
    <mergeCell ref="KSY26:KSZ26"/>
    <mergeCell ref="KTA26:KTB26"/>
    <mergeCell ref="KTC26:KTD26"/>
    <mergeCell ref="KTE26:KTF26"/>
    <mergeCell ref="KTG26:KTH26"/>
    <mergeCell ref="KVE26:KVF26"/>
    <mergeCell ref="KVG26:KVH26"/>
    <mergeCell ref="KVI26:KVJ26"/>
    <mergeCell ref="KVK26:KVL26"/>
    <mergeCell ref="KVM26:KVN26"/>
    <mergeCell ref="KVO26:KVP26"/>
    <mergeCell ref="KUS26:KUT26"/>
    <mergeCell ref="KUU26:KUV26"/>
    <mergeCell ref="KUW26:KUX26"/>
    <mergeCell ref="KUY26:KUZ26"/>
    <mergeCell ref="KVA26:KVB26"/>
    <mergeCell ref="KVC26:KVD26"/>
    <mergeCell ref="KUG26:KUH26"/>
    <mergeCell ref="KUI26:KUJ26"/>
    <mergeCell ref="KUK26:KUL26"/>
    <mergeCell ref="KUM26:KUN26"/>
    <mergeCell ref="KUO26:KUP26"/>
    <mergeCell ref="KUQ26:KUR26"/>
    <mergeCell ref="KWO26:KWP26"/>
    <mergeCell ref="KWQ26:KWR26"/>
    <mergeCell ref="KWS26:KWT26"/>
    <mergeCell ref="KWU26:KWV26"/>
    <mergeCell ref="KWW26:KWX26"/>
    <mergeCell ref="KWY26:KWZ26"/>
    <mergeCell ref="KWC26:KWD26"/>
    <mergeCell ref="KWE26:KWF26"/>
    <mergeCell ref="KWG26:KWH26"/>
    <mergeCell ref="KWI26:KWJ26"/>
    <mergeCell ref="KWK26:KWL26"/>
    <mergeCell ref="KWM26:KWN26"/>
    <mergeCell ref="KVQ26:KVR26"/>
    <mergeCell ref="KVS26:KVT26"/>
    <mergeCell ref="KVU26:KVV26"/>
    <mergeCell ref="KVW26:KVX26"/>
    <mergeCell ref="KVY26:KVZ26"/>
    <mergeCell ref="KWA26:KWB26"/>
    <mergeCell ref="KXY26:KXZ26"/>
    <mergeCell ref="KYA26:KYB26"/>
    <mergeCell ref="KYC26:KYD26"/>
    <mergeCell ref="KYE26:KYF26"/>
    <mergeCell ref="KYG26:KYH26"/>
    <mergeCell ref="KYI26:KYJ26"/>
    <mergeCell ref="KXM26:KXN26"/>
    <mergeCell ref="KXO26:KXP26"/>
    <mergeCell ref="KXQ26:KXR26"/>
    <mergeCell ref="KXS26:KXT26"/>
    <mergeCell ref="KXU26:KXV26"/>
    <mergeCell ref="KXW26:KXX26"/>
    <mergeCell ref="KXA26:KXB26"/>
    <mergeCell ref="KXC26:KXD26"/>
    <mergeCell ref="KXE26:KXF26"/>
    <mergeCell ref="KXG26:KXH26"/>
    <mergeCell ref="KXI26:KXJ26"/>
    <mergeCell ref="KXK26:KXL26"/>
    <mergeCell ref="KZI26:KZJ26"/>
    <mergeCell ref="KZK26:KZL26"/>
    <mergeCell ref="KZM26:KZN26"/>
    <mergeCell ref="KZO26:KZP26"/>
    <mergeCell ref="KZQ26:KZR26"/>
    <mergeCell ref="KZS26:KZT26"/>
    <mergeCell ref="KYW26:KYX26"/>
    <mergeCell ref="KYY26:KYZ26"/>
    <mergeCell ref="KZA26:KZB26"/>
    <mergeCell ref="KZC26:KZD26"/>
    <mergeCell ref="KZE26:KZF26"/>
    <mergeCell ref="KZG26:KZH26"/>
    <mergeCell ref="KYK26:KYL26"/>
    <mergeCell ref="KYM26:KYN26"/>
    <mergeCell ref="KYO26:KYP26"/>
    <mergeCell ref="KYQ26:KYR26"/>
    <mergeCell ref="KYS26:KYT26"/>
    <mergeCell ref="KYU26:KYV26"/>
    <mergeCell ref="LAS26:LAT26"/>
    <mergeCell ref="LAU26:LAV26"/>
    <mergeCell ref="LAW26:LAX26"/>
    <mergeCell ref="LAY26:LAZ26"/>
    <mergeCell ref="LBA26:LBB26"/>
    <mergeCell ref="LBC26:LBD26"/>
    <mergeCell ref="LAG26:LAH26"/>
    <mergeCell ref="LAI26:LAJ26"/>
    <mergeCell ref="LAK26:LAL26"/>
    <mergeCell ref="LAM26:LAN26"/>
    <mergeCell ref="LAO26:LAP26"/>
    <mergeCell ref="LAQ26:LAR26"/>
    <mergeCell ref="KZU26:KZV26"/>
    <mergeCell ref="KZW26:KZX26"/>
    <mergeCell ref="KZY26:KZZ26"/>
    <mergeCell ref="LAA26:LAB26"/>
    <mergeCell ref="LAC26:LAD26"/>
    <mergeCell ref="LAE26:LAF26"/>
    <mergeCell ref="LCC26:LCD26"/>
    <mergeCell ref="LCE26:LCF26"/>
    <mergeCell ref="LCG26:LCH26"/>
    <mergeCell ref="LCI26:LCJ26"/>
    <mergeCell ref="LCK26:LCL26"/>
    <mergeCell ref="LCM26:LCN26"/>
    <mergeCell ref="LBQ26:LBR26"/>
    <mergeCell ref="LBS26:LBT26"/>
    <mergeCell ref="LBU26:LBV26"/>
    <mergeCell ref="LBW26:LBX26"/>
    <mergeCell ref="LBY26:LBZ26"/>
    <mergeCell ref="LCA26:LCB26"/>
    <mergeCell ref="LBE26:LBF26"/>
    <mergeCell ref="LBG26:LBH26"/>
    <mergeCell ref="LBI26:LBJ26"/>
    <mergeCell ref="LBK26:LBL26"/>
    <mergeCell ref="LBM26:LBN26"/>
    <mergeCell ref="LBO26:LBP26"/>
    <mergeCell ref="LDM26:LDN26"/>
    <mergeCell ref="LDO26:LDP26"/>
    <mergeCell ref="LDQ26:LDR26"/>
    <mergeCell ref="LDS26:LDT26"/>
    <mergeCell ref="LDU26:LDV26"/>
    <mergeCell ref="LDW26:LDX26"/>
    <mergeCell ref="LDA26:LDB26"/>
    <mergeCell ref="LDC26:LDD26"/>
    <mergeCell ref="LDE26:LDF26"/>
    <mergeCell ref="LDG26:LDH26"/>
    <mergeCell ref="LDI26:LDJ26"/>
    <mergeCell ref="LDK26:LDL26"/>
    <mergeCell ref="LCO26:LCP26"/>
    <mergeCell ref="LCQ26:LCR26"/>
    <mergeCell ref="LCS26:LCT26"/>
    <mergeCell ref="LCU26:LCV26"/>
    <mergeCell ref="LCW26:LCX26"/>
    <mergeCell ref="LCY26:LCZ26"/>
    <mergeCell ref="LEW26:LEX26"/>
    <mergeCell ref="LEY26:LEZ26"/>
    <mergeCell ref="LFA26:LFB26"/>
    <mergeCell ref="LFC26:LFD26"/>
    <mergeCell ref="LFE26:LFF26"/>
    <mergeCell ref="LFG26:LFH26"/>
    <mergeCell ref="LEK26:LEL26"/>
    <mergeCell ref="LEM26:LEN26"/>
    <mergeCell ref="LEO26:LEP26"/>
    <mergeCell ref="LEQ26:LER26"/>
    <mergeCell ref="LES26:LET26"/>
    <mergeCell ref="LEU26:LEV26"/>
    <mergeCell ref="LDY26:LDZ26"/>
    <mergeCell ref="LEA26:LEB26"/>
    <mergeCell ref="LEC26:LED26"/>
    <mergeCell ref="LEE26:LEF26"/>
    <mergeCell ref="LEG26:LEH26"/>
    <mergeCell ref="LEI26:LEJ26"/>
    <mergeCell ref="LGG26:LGH26"/>
    <mergeCell ref="LGI26:LGJ26"/>
    <mergeCell ref="LGK26:LGL26"/>
    <mergeCell ref="LGM26:LGN26"/>
    <mergeCell ref="LGO26:LGP26"/>
    <mergeCell ref="LGQ26:LGR26"/>
    <mergeCell ref="LFU26:LFV26"/>
    <mergeCell ref="LFW26:LFX26"/>
    <mergeCell ref="LFY26:LFZ26"/>
    <mergeCell ref="LGA26:LGB26"/>
    <mergeCell ref="LGC26:LGD26"/>
    <mergeCell ref="LGE26:LGF26"/>
    <mergeCell ref="LFI26:LFJ26"/>
    <mergeCell ref="LFK26:LFL26"/>
    <mergeCell ref="LFM26:LFN26"/>
    <mergeCell ref="LFO26:LFP26"/>
    <mergeCell ref="LFQ26:LFR26"/>
    <mergeCell ref="LFS26:LFT26"/>
    <mergeCell ref="LHQ26:LHR26"/>
    <mergeCell ref="LHS26:LHT26"/>
    <mergeCell ref="LHU26:LHV26"/>
    <mergeCell ref="LHW26:LHX26"/>
    <mergeCell ref="LHY26:LHZ26"/>
    <mergeCell ref="LIA26:LIB26"/>
    <mergeCell ref="LHE26:LHF26"/>
    <mergeCell ref="LHG26:LHH26"/>
    <mergeCell ref="LHI26:LHJ26"/>
    <mergeCell ref="LHK26:LHL26"/>
    <mergeCell ref="LHM26:LHN26"/>
    <mergeCell ref="LHO26:LHP26"/>
    <mergeCell ref="LGS26:LGT26"/>
    <mergeCell ref="LGU26:LGV26"/>
    <mergeCell ref="LGW26:LGX26"/>
    <mergeCell ref="LGY26:LGZ26"/>
    <mergeCell ref="LHA26:LHB26"/>
    <mergeCell ref="LHC26:LHD26"/>
    <mergeCell ref="LJA26:LJB26"/>
    <mergeCell ref="LJC26:LJD26"/>
    <mergeCell ref="LJE26:LJF26"/>
    <mergeCell ref="LJG26:LJH26"/>
    <mergeCell ref="LJI26:LJJ26"/>
    <mergeCell ref="LJK26:LJL26"/>
    <mergeCell ref="LIO26:LIP26"/>
    <mergeCell ref="LIQ26:LIR26"/>
    <mergeCell ref="LIS26:LIT26"/>
    <mergeCell ref="LIU26:LIV26"/>
    <mergeCell ref="LIW26:LIX26"/>
    <mergeCell ref="LIY26:LIZ26"/>
    <mergeCell ref="LIC26:LID26"/>
    <mergeCell ref="LIE26:LIF26"/>
    <mergeCell ref="LIG26:LIH26"/>
    <mergeCell ref="LII26:LIJ26"/>
    <mergeCell ref="LIK26:LIL26"/>
    <mergeCell ref="LIM26:LIN26"/>
    <mergeCell ref="LKK26:LKL26"/>
    <mergeCell ref="LKM26:LKN26"/>
    <mergeCell ref="LKO26:LKP26"/>
    <mergeCell ref="LKQ26:LKR26"/>
    <mergeCell ref="LKS26:LKT26"/>
    <mergeCell ref="LKU26:LKV26"/>
    <mergeCell ref="LJY26:LJZ26"/>
    <mergeCell ref="LKA26:LKB26"/>
    <mergeCell ref="LKC26:LKD26"/>
    <mergeCell ref="LKE26:LKF26"/>
    <mergeCell ref="LKG26:LKH26"/>
    <mergeCell ref="LKI26:LKJ26"/>
    <mergeCell ref="LJM26:LJN26"/>
    <mergeCell ref="LJO26:LJP26"/>
    <mergeCell ref="LJQ26:LJR26"/>
    <mergeCell ref="LJS26:LJT26"/>
    <mergeCell ref="LJU26:LJV26"/>
    <mergeCell ref="LJW26:LJX26"/>
    <mergeCell ref="LLU26:LLV26"/>
    <mergeCell ref="LLW26:LLX26"/>
    <mergeCell ref="LLY26:LLZ26"/>
    <mergeCell ref="LMA26:LMB26"/>
    <mergeCell ref="LMC26:LMD26"/>
    <mergeCell ref="LME26:LMF26"/>
    <mergeCell ref="LLI26:LLJ26"/>
    <mergeCell ref="LLK26:LLL26"/>
    <mergeCell ref="LLM26:LLN26"/>
    <mergeCell ref="LLO26:LLP26"/>
    <mergeCell ref="LLQ26:LLR26"/>
    <mergeCell ref="LLS26:LLT26"/>
    <mergeCell ref="LKW26:LKX26"/>
    <mergeCell ref="LKY26:LKZ26"/>
    <mergeCell ref="LLA26:LLB26"/>
    <mergeCell ref="LLC26:LLD26"/>
    <mergeCell ref="LLE26:LLF26"/>
    <mergeCell ref="LLG26:LLH26"/>
    <mergeCell ref="LNE26:LNF26"/>
    <mergeCell ref="LNG26:LNH26"/>
    <mergeCell ref="LNI26:LNJ26"/>
    <mergeCell ref="LNK26:LNL26"/>
    <mergeCell ref="LNM26:LNN26"/>
    <mergeCell ref="LNO26:LNP26"/>
    <mergeCell ref="LMS26:LMT26"/>
    <mergeCell ref="LMU26:LMV26"/>
    <mergeCell ref="LMW26:LMX26"/>
    <mergeCell ref="LMY26:LMZ26"/>
    <mergeCell ref="LNA26:LNB26"/>
    <mergeCell ref="LNC26:LND26"/>
    <mergeCell ref="LMG26:LMH26"/>
    <mergeCell ref="LMI26:LMJ26"/>
    <mergeCell ref="LMK26:LML26"/>
    <mergeCell ref="LMM26:LMN26"/>
    <mergeCell ref="LMO26:LMP26"/>
    <mergeCell ref="LMQ26:LMR26"/>
    <mergeCell ref="LOO26:LOP26"/>
    <mergeCell ref="LOQ26:LOR26"/>
    <mergeCell ref="LOS26:LOT26"/>
    <mergeCell ref="LOU26:LOV26"/>
    <mergeCell ref="LOW26:LOX26"/>
    <mergeCell ref="LOY26:LOZ26"/>
    <mergeCell ref="LOC26:LOD26"/>
    <mergeCell ref="LOE26:LOF26"/>
    <mergeCell ref="LOG26:LOH26"/>
    <mergeCell ref="LOI26:LOJ26"/>
    <mergeCell ref="LOK26:LOL26"/>
    <mergeCell ref="LOM26:LON26"/>
    <mergeCell ref="LNQ26:LNR26"/>
    <mergeCell ref="LNS26:LNT26"/>
    <mergeCell ref="LNU26:LNV26"/>
    <mergeCell ref="LNW26:LNX26"/>
    <mergeCell ref="LNY26:LNZ26"/>
    <mergeCell ref="LOA26:LOB26"/>
    <mergeCell ref="LPY26:LPZ26"/>
    <mergeCell ref="LQA26:LQB26"/>
    <mergeCell ref="LQC26:LQD26"/>
    <mergeCell ref="LQE26:LQF26"/>
    <mergeCell ref="LQG26:LQH26"/>
    <mergeCell ref="LQI26:LQJ26"/>
    <mergeCell ref="LPM26:LPN26"/>
    <mergeCell ref="LPO26:LPP26"/>
    <mergeCell ref="LPQ26:LPR26"/>
    <mergeCell ref="LPS26:LPT26"/>
    <mergeCell ref="LPU26:LPV26"/>
    <mergeCell ref="LPW26:LPX26"/>
    <mergeCell ref="LPA26:LPB26"/>
    <mergeCell ref="LPC26:LPD26"/>
    <mergeCell ref="LPE26:LPF26"/>
    <mergeCell ref="LPG26:LPH26"/>
    <mergeCell ref="LPI26:LPJ26"/>
    <mergeCell ref="LPK26:LPL26"/>
    <mergeCell ref="LRI26:LRJ26"/>
    <mergeCell ref="LRK26:LRL26"/>
    <mergeCell ref="LRM26:LRN26"/>
    <mergeCell ref="LRO26:LRP26"/>
    <mergeCell ref="LRQ26:LRR26"/>
    <mergeCell ref="LRS26:LRT26"/>
    <mergeCell ref="LQW26:LQX26"/>
    <mergeCell ref="LQY26:LQZ26"/>
    <mergeCell ref="LRA26:LRB26"/>
    <mergeCell ref="LRC26:LRD26"/>
    <mergeCell ref="LRE26:LRF26"/>
    <mergeCell ref="LRG26:LRH26"/>
    <mergeCell ref="LQK26:LQL26"/>
    <mergeCell ref="LQM26:LQN26"/>
    <mergeCell ref="LQO26:LQP26"/>
    <mergeCell ref="LQQ26:LQR26"/>
    <mergeCell ref="LQS26:LQT26"/>
    <mergeCell ref="LQU26:LQV26"/>
    <mergeCell ref="LSS26:LST26"/>
    <mergeCell ref="LSU26:LSV26"/>
    <mergeCell ref="LSW26:LSX26"/>
    <mergeCell ref="LSY26:LSZ26"/>
    <mergeCell ref="LTA26:LTB26"/>
    <mergeCell ref="LTC26:LTD26"/>
    <mergeCell ref="LSG26:LSH26"/>
    <mergeCell ref="LSI26:LSJ26"/>
    <mergeCell ref="LSK26:LSL26"/>
    <mergeCell ref="LSM26:LSN26"/>
    <mergeCell ref="LSO26:LSP26"/>
    <mergeCell ref="LSQ26:LSR26"/>
    <mergeCell ref="LRU26:LRV26"/>
    <mergeCell ref="LRW26:LRX26"/>
    <mergeCell ref="LRY26:LRZ26"/>
    <mergeCell ref="LSA26:LSB26"/>
    <mergeCell ref="LSC26:LSD26"/>
    <mergeCell ref="LSE26:LSF26"/>
    <mergeCell ref="LUC26:LUD26"/>
    <mergeCell ref="LUE26:LUF26"/>
    <mergeCell ref="LUG26:LUH26"/>
    <mergeCell ref="LUI26:LUJ26"/>
    <mergeCell ref="LUK26:LUL26"/>
    <mergeCell ref="LUM26:LUN26"/>
    <mergeCell ref="LTQ26:LTR26"/>
    <mergeCell ref="LTS26:LTT26"/>
    <mergeCell ref="LTU26:LTV26"/>
    <mergeCell ref="LTW26:LTX26"/>
    <mergeCell ref="LTY26:LTZ26"/>
    <mergeCell ref="LUA26:LUB26"/>
    <mergeCell ref="LTE26:LTF26"/>
    <mergeCell ref="LTG26:LTH26"/>
    <mergeCell ref="LTI26:LTJ26"/>
    <mergeCell ref="LTK26:LTL26"/>
    <mergeCell ref="LTM26:LTN26"/>
    <mergeCell ref="LTO26:LTP26"/>
    <mergeCell ref="LVM26:LVN26"/>
    <mergeCell ref="LVO26:LVP26"/>
    <mergeCell ref="LVQ26:LVR26"/>
    <mergeCell ref="LVS26:LVT26"/>
    <mergeCell ref="LVU26:LVV26"/>
    <mergeCell ref="LVW26:LVX26"/>
    <mergeCell ref="LVA26:LVB26"/>
    <mergeCell ref="LVC26:LVD26"/>
    <mergeCell ref="LVE26:LVF26"/>
    <mergeCell ref="LVG26:LVH26"/>
    <mergeCell ref="LVI26:LVJ26"/>
    <mergeCell ref="LVK26:LVL26"/>
    <mergeCell ref="LUO26:LUP26"/>
    <mergeCell ref="LUQ26:LUR26"/>
    <mergeCell ref="LUS26:LUT26"/>
    <mergeCell ref="LUU26:LUV26"/>
    <mergeCell ref="LUW26:LUX26"/>
    <mergeCell ref="LUY26:LUZ26"/>
    <mergeCell ref="LWW26:LWX26"/>
    <mergeCell ref="LWY26:LWZ26"/>
    <mergeCell ref="LXA26:LXB26"/>
    <mergeCell ref="LXC26:LXD26"/>
    <mergeCell ref="LXE26:LXF26"/>
    <mergeCell ref="LXG26:LXH26"/>
    <mergeCell ref="LWK26:LWL26"/>
    <mergeCell ref="LWM26:LWN26"/>
    <mergeCell ref="LWO26:LWP26"/>
    <mergeCell ref="LWQ26:LWR26"/>
    <mergeCell ref="LWS26:LWT26"/>
    <mergeCell ref="LWU26:LWV26"/>
    <mergeCell ref="LVY26:LVZ26"/>
    <mergeCell ref="LWA26:LWB26"/>
    <mergeCell ref="LWC26:LWD26"/>
    <mergeCell ref="LWE26:LWF26"/>
    <mergeCell ref="LWG26:LWH26"/>
    <mergeCell ref="LWI26:LWJ26"/>
    <mergeCell ref="LYG26:LYH26"/>
    <mergeCell ref="LYI26:LYJ26"/>
    <mergeCell ref="LYK26:LYL26"/>
    <mergeCell ref="LYM26:LYN26"/>
    <mergeCell ref="LYO26:LYP26"/>
    <mergeCell ref="LYQ26:LYR26"/>
    <mergeCell ref="LXU26:LXV26"/>
    <mergeCell ref="LXW26:LXX26"/>
    <mergeCell ref="LXY26:LXZ26"/>
    <mergeCell ref="LYA26:LYB26"/>
    <mergeCell ref="LYC26:LYD26"/>
    <mergeCell ref="LYE26:LYF26"/>
    <mergeCell ref="LXI26:LXJ26"/>
    <mergeCell ref="LXK26:LXL26"/>
    <mergeCell ref="LXM26:LXN26"/>
    <mergeCell ref="LXO26:LXP26"/>
    <mergeCell ref="LXQ26:LXR26"/>
    <mergeCell ref="LXS26:LXT26"/>
    <mergeCell ref="LZQ26:LZR26"/>
    <mergeCell ref="LZS26:LZT26"/>
    <mergeCell ref="LZU26:LZV26"/>
    <mergeCell ref="LZW26:LZX26"/>
    <mergeCell ref="LZY26:LZZ26"/>
    <mergeCell ref="MAA26:MAB26"/>
    <mergeCell ref="LZE26:LZF26"/>
    <mergeCell ref="LZG26:LZH26"/>
    <mergeCell ref="LZI26:LZJ26"/>
    <mergeCell ref="LZK26:LZL26"/>
    <mergeCell ref="LZM26:LZN26"/>
    <mergeCell ref="LZO26:LZP26"/>
    <mergeCell ref="LYS26:LYT26"/>
    <mergeCell ref="LYU26:LYV26"/>
    <mergeCell ref="LYW26:LYX26"/>
    <mergeCell ref="LYY26:LYZ26"/>
    <mergeCell ref="LZA26:LZB26"/>
    <mergeCell ref="LZC26:LZD26"/>
    <mergeCell ref="MBA26:MBB26"/>
    <mergeCell ref="MBC26:MBD26"/>
    <mergeCell ref="MBE26:MBF26"/>
    <mergeCell ref="MBG26:MBH26"/>
    <mergeCell ref="MBI26:MBJ26"/>
    <mergeCell ref="MBK26:MBL26"/>
    <mergeCell ref="MAO26:MAP26"/>
    <mergeCell ref="MAQ26:MAR26"/>
    <mergeCell ref="MAS26:MAT26"/>
    <mergeCell ref="MAU26:MAV26"/>
    <mergeCell ref="MAW26:MAX26"/>
    <mergeCell ref="MAY26:MAZ26"/>
    <mergeCell ref="MAC26:MAD26"/>
    <mergeCell ref="MAE26:MAF26"/>
    <mergeCell ref="MAG26:MAH26"/>
    <mergeCell ref="MAI26:MAJ26"/>
    <mergeCell ref="MAK26:MAL26"/>
    <mergeCell ref="MAM26:MAN26"/>
    <mergeCell ref="MCK26:MCL26"/>
    <mergeCell ref="MCM26:MCN26"/>
    <mergeCell ref="MCO26:MCP26"/>
    <mergeCell ref="MCQ26:MCR26"/>
    <mergeCell ref="MCS26:MCT26"/>
    <mergeCell ref="MCU26:MCV26"/>
    <mergeCell ref="MBY26:MBZ26"/>
    <mergeCell ref="MCA26:MCB26"/>
    <mergeCell ref="MCC26:MCD26"/>
    <mergeCell ref="MCE26:MCF26"/>
    <mergeCell ref="MCG26:MCH26"/>
    <mergeCell ref="MCI26:MCJ26"/>
    <mergeCell ref="MBM26:MBN26"/>
    <mergeCell ref="MBO26:MBP26"/>
    <mergeCell ref="MBQ26:MBR26"/>
    <mergeCell ref="MBS26:MBT26"/>
    <mergeCell ref="MBU26:MBV26"/>
    <mergeCell ref="MBW26:MBX26"/>
    <mergeCell ref="MDU26:MDV26"/>
    <mergeCell ref="MDW26:MDX26"/>
    <mergeCell ref="MDY26:MDZ26"/>
    <mergeCell ref="MEA26:MEB26"/>
    <mergeCell ref="MEC26:MED26"/>
    <mergeCell ref="MEE26:MEF26"/>
    <mergeCell ref="MDI26:MDJ26"/>
    <mergeCell ref="MDK26:MDL26"/>
    <mergeCell ref="MDM26:MDN26"/>
    <mergeCell ref="MDO26:MDP26"/>
    <mergeCell ref="MDQ26:MDR26"/>
    <mergeCell ref="MDS26:MDT26"/>
    <mergeCell ref="MCW26:MCX26"/>
    <mergeCell ref="MCY26:MCZ26"/>
    <mergeCell ref="MDA26:MDB26"/>
    <mergeCell ref="MDC26:MDD26"/>
    <mergeCell ref="MDE26:MDF26"/>
    <mergeCell ref="MDG26:MDH26"/>
    <mergeCell ref="MFE26:MFF26"/>
    <mergeCell ref="MFG26:MFH26"/>
    <mergeCell ref="MFI26:MFJ26"/>
    <mergeCell ref="MFK26:MFL26"/>
    <mergeCell ref="MFM26:MFN26"/>
    <mergeCell ref="MFO26:MFP26"/>
    <mergeCell ref="MES26:MET26"/>
    <mergeCell ref="MEU26:MEV26"/>
    <mergeCell ref="MEW26:MEX26"/>
    <mergeCell ref="MEY26:MEZ26"/>
    <mergeCell ref="MFA26:MFB26"/>
    <mergeCell ref="MFC26:MFD26"/>
    <mergeCell ref="MEG26:MEH26"/>
    <mergeCell ref="MEI26:MEJ26"/>
    <mergeCell ref="MEK26:MEL26"/>
    <mergeCell ref="MEM26:MEN26"/>
    <mergeCell ref="MEO26:MEP26"/>
    <mergeCell ref="MEQ26:MER26"/>
    <mergeCell ref="MGO26:MGP26"/>
    <mergeCell ref="MGQ26:MGR26"/>
    <mergeCell ref="MGS26:MGT26"/>
    <mergeCell ref="MGU26:MGV26"/>
    <mergeCell ref="MGW26:MGX26"/>
    <mergeCell ref="MGY26:MGZ26"/>
    <mergeCell ref="MGC26:MGD26"/>
    <mergeCell ref="MGE26:MGF26"/>
    <mergeCell ref="MGG26:MGH26"/>
    <mergeCell ref="MGI26:MGJ26"/>
    <mergeCell ref="MGK26:MGL26"/>
    <mergeCell ref="MGM26:MGN26"/>
    <mergeCell ref="MFQ26:MFR26"/>
    <mergeCell ref="MFS26:MFT26"/>
    <mergeCell ref="MFU26:MFV26"/>
    <mergeCell ref="MFW26:MFX26"/>
    <mergeCell ref="MFY26:MFZ26"/>
    <mergeCell ref="MGA26:MGB26"/>
    <mergeCell ref="MHY26:MHZ26"/>
    <mergeCell ref="MIA26:MIB26"/>
    <mergeCell ref="MIC26:MID26"/>
    <mergeCell ref="MIE26:MIF26"/>
    <mergeCell ref="MIG26:MIH26"/>
    <mergeCell ref="MII26:MIJ26"/>
    <mergeCell ref="MHM26:MHN26"/>
    <mergeCell ref="MHO26:MHP26"/>
    <mergeCell ref="MHQ26:MHR26"/>
    <mergeCell ref="MHS26:MHT26"/>
    <mergeCell ref="MHU26:MHV26"/>
    <mergeCell ref="MHW26:MHX26"/>
    <mergeCell ref="MHA26:MHB26"/>
    <mergeCell ref="MHC26:MHD26"/>
    <mergeCell ref="MHE26:MHF26"/>
    <mergeCell ref="MHG26:MHH26"/>
    <mergeCell ref="MHI26:MHJ26"/>
    <mergeCell ref="MHK26:MHL26"/>
    <mergeCell ref="MJI26:MJJ26"/>
    <mergeCell ref="MJK26:MJL26"/>
    <mergeCell ref="MJM26:MJN26"/>
    <mergeCell ref="MJO26:MJP26"/>
    <mergeCell ref="MJQ26:MJR26"/>
    <mergeCell ref="MJS26:MJT26"/>
    <mergeCell ref="MIW26:MIX26"/>
    <mergeCell ref="MIY26:MIZ26"/>
    <mergeCell ref="MJA26:MJB26"/>
    <mergeCell ref="MJC26:MJD26"/>
    <mergeCell ref="MJE26:MJF26"/>
    <mergeCell ref="MJG26:MJH26"/>
    <mergeCell ref="MIK26:MIL26"/>
    <mergeCell ref="MIM26:MIN26"/>
    <mergeCell ref="MIO26:MIP26"/>
    <mergeCell ref="MIQ26:MIR26"/>
    <mergeCell ref="MIS26:MIT26"/>
    <mergeCell ref="MIU26:MIV26"/>
    <mergeCell ref="MKS26:MKT26"/>
    <mergeCell ref="MKU26:MKV26"/>
    <mergeCell ref="MKW26:MKX26"/>
    <mergeCell ref="MKY26:MKZ26"/>
    <mergeCell ref="MLA26:MLB26"/>
    <mergeCell ref="MLC26:MLD26"/>
    <mergeCell ref="MKG26:MKH26"/>
    <mergeCell ref="MKI26:MKJ26"/>
    <mergeCell ref="MKK26:MKL26"/>
    <mergeCell ref="MKM26:MKN26"/>
    <mergeCell ref="MKO26:MKP26"/>
    <mergeCell ref="MKQ26:MKR26"/>
    <mergeCell ref="MJU26:MJV26"/>
    <mergeCell ref="MJW26:MJX26"/>
    <mergeCell ref="MJY26:MJZ26"/>
    <mergeCell ref="MKA26:MKB26"/>
    <mergeCell ref="MKC26:MKD26"/>
    <mergeCell ref="MKE26:MKF26"/>
    <mergeCell ref="MMC26:MMD26"/>
    <mergeCell ref="MME26:MMF26"/>
    <mergeCell ref="MMG26:MMH26"/>
    <mergeCell ref="MMI26:MMJ26"/>
    <mergeCell ref="MMK26:MML26"/>
    <mergeCell ref="MMM26:MMN26"/>
    <mergeCell ref="MLQ26:MLR26"/>
    <mergeCell ref="MLS26:MLT26"/>
    <mergeCell ref="MLU26:MLV26"/>
    <mergeCell ref="MLW26:MLX26"/>
    <mergeCell ref="MLY26:MLZ26"/>
    <mergeCell ref="MMA26:MMB26"/>
    <mergeCell ref="MLE26:MLF26"/>
    <mergeCell ref="MLG26:MLH26"/>
    <mergeCell ref="MLI26:MLJ26"/>
    <mergeCell ref="MLK26:MLL26"/>
    <mergeCell ref="MLM26:MLN26"/>
    <mergeCell ref="MLO26:MLP26"/>
    <mergeCell ref="MNM26:MNN26"/>
    <mergeCell ref="MNO26:MNP26"/>
    <mergeCell ref="MNQ26:MNR26"/>
    <mergeCell ref="MNS26:MNT26"/>
    <mergeCell ref="MNU26:MNV26"/>
    <mergeCell ref="MNW26:MNX26"/>
    <mergeCell ref="MNA26:MNB26"/>
    <mergeCell ref="MNC26:MND26"/>
    <mergeCell ref="MNE26:MNF26"/>
    <mergeCell ref="MNG26:MNH26"/>
    <mergeCell ref="MNI26:MNJ26"/>
    <mergeCell ref="MNK26:MNL26"/>
    <mergeCell ref="MMO26:MMP26"/>
    <mergeCell ref="MMQ26:MMR26"/>
    <mergeCell ref="MMS26:MMT26"/>
    <mergeCell ref="MMU26:MMV26"/>
    <mergeCell ref="MMW26:MMX26"/>
    <mergeCell ref="MMY26:MMZ26"/>
    <mergeCell ref="MOW26:MOX26"/>
    <mergeCell ref="MOY26:MOZ26"/>
    <mergeCell ref="MPA26:MPB26"/>
    <mergeCell ref="MPC26:MPD26"/>
    <mergeCell ref="MPE26:MPF26"/>
    <mergeCell ref="MPG26:MPH26"/>
    <mergeCell ref="MOK26:MOL26"/>
    <mergeCell ref="MOM26:MON26"/>
    <mergeCell ref="MOO26:MOP26"/>
    <mergeCell ref="MOQ26:MOR26"/>
    <mergeCell ref="MOS26:MOT26"/>
    <mergeCell ref="MOU26:MOV26"/>
    <mergeCell ref="MNY26:MNZ26"/>
    <mergeCell ref="MOA26:MOB26"/>
    <mergeCell ref="MOC26:MOD26"/>
    <mergeCell ref="MOE26:MOF26"/>
    <mergeCell ref="MOG26:MOH26"/>
    <mergeCell ref="MOI26:MOJ26"/>
    <mergeCell ref="MQG26:MQH26"/>
    <mergeCell ref="MQI26:MQJ26"/>
    <mergeCell ref="MQK26:MQL26"/>
    <mergeCell ref="MQM26:MQN26"/>
    <mergeCell ref="MQO26:MQP26"/>
    <mergeCell ref="MQQ26:MQR26"/>
    <mergeCell ref="MPU26:MPV26"/>
    <mergeCell ref="MPW26:MPX26"/>
    <mergeCell ref="MPY26:MPZ26"/>
    <mergeCell ref="MQA26:MQB26"/>
    <mergeCell ref="MQC26:MQD26"/>
    <mergeCell ref="MQE26:MQF26"/>
    <mergeCell ref="MPI26:MPJ26"/>
    <mergeCell ref="MPK26:MPL26"/>
    <mergeCell ref="MPM26:MPN26"/>
    <mergeCell ref="MPO26:MPP26"/>
    <mergeCell ref="MPQ26:MPR26"/>
    <mergeCell ref="MPS26:MPT26"/>
    <mergeCell ref="MRQ26:MRR26"/>
    <mergeCell ref="MRS26:MRT26"/>
    <mergeCell ref="MRU26:MRV26"/>
    <mergeCell ref="MRW26:MRX26"/>
    <mergeCell ref="MRY26:MRZ26"/>
    <mergeCell ref="MSA26:MSB26"/>
    <mergeCell ref="MRE26:MRF26"/>
    <mergeCell ref="MRG26:MRH26"/>
    <mergeCell ref="MRI26:MRJ26"/>
    <mergeCell ref="MRK26:MRL26"/>
    <mergeCell ref="MRM26:MRN26"/>
    <mergeCell ref="MRO26:MRP26"/>
    <mergeCell ref="MQS26:MQT26"/>
    <mergeCell ref="MQU26:MQV26"/>
    <mergeCell ref="MQW26:MQX26"/>
    <mergeCell ref="MQY26:MQZ26"/>
    <mergeCell ref="MRA26:MRB26"/>
    <mergeCell ref="MRC26:MRD26"/>
    <mergeCell ref="MTA26:MTB26"/>
    <mergeCell ref="MTC26:MTD26"/>
    <mergeCell ref="MTE26:MTF26"/>
    <mergeCell ref="MTG26:MTH26"/>
    <mergeCell ref="MTI26:MTJ26"/>
    <mergeCell ref="MTK26:MTL26"/>
    <mergeCell ref="MSO26:MSP26"/>
    <mergeCell ref="MSQ26:MSR26"/>
    <mergeCell ref="MSS26:MST26"/>
    <mergeCell ref="MSU26:MSV26"/>
    <mergeCell ref="MSW26:MSX26"/>
    <mergeCell ref="MSY26:MSZ26"/>
    <mergeCell ref="MSC26:MSD26"/>
    <mergeCell ref="MSE26:MSF26"/>
    <mergeCell ref="MSG26:MSH26"/>
    <mergeCell ref="MSI26:MSJ26"/>
    <mergeCell ref="MSK26:MSL26"/>
    <mergeCell ref="MSM26:MSN26"/>
    <mergeCell ref="MUK26:MUL26"/>
    <mergeCell ref="MUM26:MUN26"/>
    <mergeCell ref="MUO26:MUP26"/>
    <mergeCell ref="MUQ26:MUR26"/>
    <mergeCell ref="MUS26:MUT26"/>
    <mergeCell ref="MUU26:MUV26"/>
    <mergeCell ref="MTY26:MTZ26"/>
    <mergeCell ref="MUA26:MUB26"/>
    <mergeCell ref="MUC26:MUD26"/>
    <mergeCell ref="MUE26:MUF26"/>
    <mergeCell ref="MUG26:MUH26"/>
    <mergeCell ref="MUI26:MUJ26"/>
    <mergeCell ref="MTM26:MTN26"/>
    <mergeCell ref="MTO26:MTP26"/>
    <mergeCell ref="MTQ26:MTR26"/>
    <mergeCell ref="MTS26:MTT26"/>
    <mergeCell ref="MTU26:MTV26"/>
    <mergeCell ref="MTW26:MTX26"/>
    <mergeCell ref="MVU26:MVV26"/>
    <mergeCell ref="MVW26:MVX26"/>
    <mergeCell ref="MVY26:MVZ26"/>
    <mergeCell ref="MWA26:MWB26"/>
    <mergeCell ref="MWC26:MWD26"/>
    <mergeCell ref="MWE26:MWF26"/>
    <mergeCell ref="MVI26:MVJ26"/>
    <mergeCell ref="MVK26:MVL26"/>
    <mergeCell ref="MVM26:MVN26"/>
    <mergeCell ref="MVO26:MVP26"/>
    <mergeCell ref="MVQ26:MVR26"/>
    <mergeCell ref="MVS26:MVT26"/>
    <mergeCell ref="MUW26:MUX26"/>
    <mergeCell ref="MUY26:MUZ26"/>
    <mergeCell ref="MVA26:MVB26"/>
    <mergeCell ref="MVC26:MVD26"/>
    <mergeCell ref="MVE26:MVF26"/>
    <mergeCell ref="MVG26:MVH26"/>
    <mergeCell ref="MXE26:MXF26"/>
    <mergeCell ref="MXG26:MXH26"/>
    <mergeCell ref="MXI26:MXJ26"/>
    <mergeCell ref="MXK26:MXL26"/>
    <mergeCell ref="MXM26:MXN26"/>
    <mergeCell ref="MXO26:MXP26"/>
    <mergeCell ref="MWS26:MWT26"/>
    <mergeCell ref="MWU26:MWV26"/>
    <mergeCell ref="MWW26:MWX26"/>
    <mergeCell ref="MWY26:MWZ26"/>
    <mergeCell ref="MXA26:MXB26"/>
    <mergeCell ref="MXC26:MXD26"/>
    <mergeCell ref="MWG26:MWH26"/>
    <mergeCell ref="MWI26:MWJ26"/>
    <mergeCell ref="MWK26:MWL26"/>
    <mergeCell ref="MWM26:MWN26"/>
    <mergeCell ref="MWO26:MWP26"/>
    <mergeCell ref="MWQ26:MWR26"/>
    <mergeCell ref="MYO26:MYP26"/>
    <mergeCell ref="MYQ26:MYR26"/>
    <mergeCell ref="MYS26:MYT26"/>
    <mergeCell ref="MYU26:MYV26"/>
    <mergeCell ref="MYW26:MYX26"/>
    <mergeCell ref="MYY26:MYZ26"/>
    <mergeCell ref="MYC26:MYD26"/>
    <mergeCell ref="MYE26:MYF26"/>
    <mergeCell ref="MYG26:MYH26"/>
    <mergeCell ref="MYI26:MYJ26"/>
    <mergeCell ref="MYK26:MYL26"/>
    <mergeCell ref="MYM26:MYN26"/>
    <mergeCell ref="MXQ26:MXR26"/>
    <mergeCell ref="MXS26:MXT26"/>
    <mergeCell ref="MXU26:MXV26"/>
    <mergeCell ref="MXW26:MXX26"/>
    <mergeCell ref="MXY26:MXZ26"/>
    <mergeCell ref="MYA26:MYB26"/>
    <mergeCell ref="MZY26:MZZ26"/>
    <mergeCell ref="NAA26:NAB26"/>
    <mergeCell ref="NAC26:NAD26"/>
    <mergeCell ref="NAE26:NAF26"/>
    <mergeCell ref="NAG26:NAH26"/>
    <mergeCell ref="NAI26:NAJ26"/>
    <mergeCell ref="MZM26:MZN26"/>
    <mergeCell ref="MZO26:MZP26"/>
    <mergeCell ref="MZQ26:MZR26"/>
    <mergeCell ref="MZS26:MZT26"/>
    <mergeCell ref="MZU26:MZV26"/>
    <mergeCell ref="MZW26:MZX26"/>
    <mergeCell ref="MZA26:MZB26"/>
    <mergeCell ref="MZC26:MZD26"/>
    <mergeCell ref="MZE26:MZF26"/>
    <mergeCell ref="MZG26:MZH26"/>
    <mergeCell ref="MZI26:MZJ26"/>
    <mergeCell ref="MZK26:MZL26"/>
    <mergeCell ref="NBI26:NBJ26"/>
    <mergeCell ref="NBK26:NBL26"/>
    <mergeCell ref="NBM26:NBN26"/>
    <mergeCell ref="NBO26:NBP26"/>
    <mergeCell ref="NBQ26:NBR26"/>
    <mergeCell ref="NBS26:NBT26"/>
    <mergeCell ref="NAW26:NAX26"/>
    <mergeCell ref="NAY26:NAZ26"/>
    <mergeCell ref="NBA26:NBB26"/>
    <mergeCell ref="NBC26:NBD26"/>
    <mergeCell ref="NBE26:NBF26"/>
    <mergeCell ref="NBG26:NBH26"/>
    <mergeCell ref="NAK26:NAL26"/>
    <mergeCell ref="NAM26:NAN26"/>
    <mergeCell ref="NAO26:NAP26"/>
    <mergeCell ref="NAQ26:NAR26"/>
    <mergeCell ref="NAS26:NAT26"/>
    <mergeCell ref="NAU26:NAV26"/>
    <mergeCell ref="NCS26:NCT26"/>
    <mergeCell ref="NCU26:NCV26"/>
    <mergeCell ref="NCW26:NCX26"/>
    <mergeCell ref="NCY26:NCZ26"/>
    <mergeCell ref="NDA26:NDB26"/>
    <mergeCell ref="NDC26:NDD26"/>
    <mergeCell ref="NCG26:NCH26"/>
    <mergeCell ref="NCI26:NCJ26"/>
    <mergeCell ref="NCK26:NCL26"/>
    <mergeCell ref="NCM26:NCN26"/>
    <mergeCell ref="NCO26:NCP26"/>
    <mergeCell ref="NCQ26:NCR26"/>
    <mergeCell ref="NBU26:NBV26"/>
    <mergeCell ref="NBW26:NBX26"/>
    <mergeCell ref="NBY26:NBZ26"/>
    <mergeCell ref="NCA26:NCB26"/>
    <mergeCell ref="NCC26:NCD26"/>
    <mergeCell ref="NCE26:NCF26"/>
    <mergeCell ref="NEC26:NED26"/>
    <mergeCell ref="NEE26:NEF26"/>
    <mergeCell ref="NEG26:NEH26"/>
    <mergeCell ref="NEI26:NEJ26"/>
    <mergeCell ref="NEK26:NEL26"/>
    <mergeCell ref="NEM26:NEN26"/>
    <mergeCell ref="NDQ26:NDR26"/>
    <mergeCell ref="NDS26:NDT26"/>
    <mergeCell ref="NDU26:NDV26"/>
    <mergeCell ref="NDW26:NDX26"/>
    <mergeCell ref="NDY26:NDZ26"/>
    <mergeCell ref="NEA26:NEB26"/>
    <mergeCell ref="NDE26:NDF26"/>
    <mergeCell ref="NDG26:NDH26"/>
    <mergeCell ref="NDI26:NDJ26"/>
    <mergeCell ref="NDK26:NDL26"/>
    <mergeCell ref="NDM26:NDN26"/>
    <mergeCell ref="NDO26:NDP26"/>
    <mergeCell ref="NFM26:NFN26"/>
    <mergeCell ref="NFO26:NFP26"/>
    <mergeCell ref="NFQ26:NFR26"/>
    <mergeCell ref="NFS26:NFT26"/>
    <mergeCell ref="NFU26:NFV26"/>
    <mergeCell ref="NFW26:NFX26"/>
    <mergeCell ref="NFA26:NFB26"/>
    <mergeCell ref="NFC26:NFD26"/>
    <mergeCell ref="NFE26:NFF26"/>
    <mergeCell ref="NFG26:NFH26"/>
    <mergeCell ref="NFI26:NFJ26"/>
    <mergeCell ref="NFK26:NFL26"/>
    <mergeCell ref="NEO26:NEP26"/>
    <mergeCell ref="NEQ26:NER26"/>
    <mergeCell ref="NES26:NET26"/>
    <mergeCell ref="NEU26:NEV26"/>
    <mergeCell ref="NEW26:NEX26"/>
    <mergeCell ref="NEY26:NEZ26"/>
    <mergeCell ref="NGW26:NGX26"/>
    <mergeCell ref="NGY26:NGZ26"/>
    <mergeCell ref="NHA26:NHB26"/>
    <mergeCell ref="NHC26:NHD26"/>
    <mergeCell ref="NHE26:NHF26"/>
    <mergeCell ref="NHG26:NHH26"/>
    <mergeCell ref="NGK26:NGL26"/>
    <mergeCell ref="NGM26:NGN26"/>
    <mergeCell ref="NGO26:NGP26"/>
    <mergeCell ref="NGQ26:NGR26"/>
    <mergeCell ref="NGS26:NGT26"/>
    <mergeCell ref="NGU26:NGV26"/>
    <mergeCell ref="NFY26:NFZ26"/>
    <mergeCell ref="NGA26:NGB26"/>
    <mergeCell ref="NGC26:NGD26"/>
    <mergeCell ref="NGE26:NGF26"/>
    <mergeCell ref="NGG26:NGH26"/>
    <mergeCell ref="NGI26:NGJ26"/>
    <mergeCell ref="NIG26:NIH26"/>
    <mergeCell ref="NII26:NIJ26"/>
    <mergeCell ref="NIK26:NIL26"/>
    <mergeCell ref="NIM26:NIN26"/>
    <mergeCell ref="NIO26:NIP26"/>
    <mergeCell ref="NIQ26:NIR26"/>
    <mergeCell ref="NHU26:NHV26"/>
    <mergeCell ref="NHW26:NHX26"/>
    <mergeCell ref="NHY26:NHZ26"/>
    <mergeCell ref="NIA26:NIB26"/>
    <mergeCell ref="NIC26:NID26"/>
    <mergeCell ref="NIE26:NIF26"/>
    <mergeCell ref="NHI26:NHJ26"/>
    <mergeCell ref="NHK26:NHL26"/>
    <mergeCell ref="NHM26:NHN26"/>
    <mergeCell ref="NHO26:NHP26"/>
    <mergeCell ref="NHQ26:NHR26"/>
    <mergeCell ref="NHS26:NHT26"/>
    <mergeCell ref="NJQ26:NJR26"/>
    <mergeCell ref="NJS26:NJT26"/>
    <mergeCell ref="NJU26:NJV26"/>
    <mergeCell ref="NJW26:NJX26"/>
    <mergeCell ref="NJY26:NJZ26"/>
    <mergeCell ref="NKA26:NKB26"/>
    <mergeCell ref="NJE26:NJF26"/>
    <mergeCell ref="NJG26:NJH26"/>
    <mergeCell ref="NJI26:NJJ26"/>
    <mergeCell ref="NJK26:NJL26"/>
    <mergeCell ref="NJM26:NJN26"/>
    <mergeCell ref="NJO26:NJP26"/>
    <mergeCell ref="NIS26:NIT26"/>
    <mergeCell ref="NIU26:NIV26"/>
    <mergeCell ref="NIW26:NIX26"/>
    <mergeCell ref="NIY26:NIZ26"/>
    <mergeCell ref="NJA26:NJB26"/>
    <mergeCell ref="NJC26:NJD26"/>
    <mergeCell ref="NLA26:NLB26"/>
    <mergeCell ref="NLC26:NLD26"/>
    <mergeCell ref="NLE26:NLF26"/>
    <mergeCell ref="NLG26:NLH26"/>
    <mergeCell ref="NLI26:NLJ26"/>
    <mergeCell ref="NLK26:NLL26"/>
    <mergeCell ref="NKO26:NKP26"/>
    <mergeCell ref="NKQ26:NKR26"/>
    <mergeCell ref="NKS26:NKT26"/>
    <mergeCell ref="NKU26:NKV26"/>
    <mergeCell ref="NKW26:NKX26"/>
    <mergeCell ref="NKY26:NKZ26"/>
    <mergeCell ref="NKC26:NKD26"/>
    <mergeCell ref="NKE26:NKF26"/>
    <mergeCell ref="NKG26:NKH26"/>
    <mergeCell ref="NKI26:NKJ26"/>
    <mergeCell ref="NKK26:NKL26"/>
    <mergeCell ref="NKM26:NKN26"/>
    <mergeCell ref="NMK26:NML26"/>
    <mergeCell ref="NMM26:NMN26"/>
    <mergeCell ref="NMO26:NMP26"/>
    <mergeCell ref="NMQ26:NMR26"/>
    <mergeCell ref="NMS26:NMT26"/>
    <mergeCell ref="NMU26:NMV26"/>
    <mergeCell ref="NLY26:NLZ26"/>
    <mergeCell ref="NMA26:NMB26"/>
    <mergeCell ref="NMC26:NMD26"/>
    <mergeCell ref="NME26:NMF26"/>
    <mergeCell ref="NMG26:NMH26"/>
    <mergeCell ref="NMI26:NMJ26"/>
    <mergeCell ref="NLM26:NLN26"/>
    <mergeCell ref="NLO26:NLP26"/>
    <mergeCell ref="NLQ26:NLR26"/>
    <mergeCell ref="NLS26:NLT26"/>
    <mergeCell ref="NLU26:NLV26"/>
    <mergeCell ref="NLW26:NLX26"/>
    <mergeCell ref="NNU26:NNV26"/>
    <mergeCell ref="NNW26:NNX26"/>
    <mergeCell ref="NNY26:NNZ26"/>
    <mergeCell ref="NOA26:NOB26"/>
    <mergeCell ref="NOC26:NOD26"/>
    <mergeCell ref="NOE26:NOF26"/>
    <mergeCell ref="NNI26:NNJ26"/>
    <mergeCell ref="NNK26:NNL26"/>
    <mergeCell ref="NNM26:NNN26"/>
    <mergeCell ref="NNO26:NNP26"/>
    <mergeCell ref="NNQ26:NNR26"/>
    <mergeCell ref="NNS26:NNT26"/>
    <mergeCell ref="NMW26:NMX26"/>
    <mergeCell ref="NMY26:NMZ26"/>
    <mergeCell ref="NNA26:NNB26"/>
    <mergeCell ref="NNC26:NND26"/>
    <mergeCell ref="NNE26:NNF26"/>
    <mergeCell ref="NNG26:NNH26"/>
    <mergeCell ref="NPE26:NPF26"/>
    <mergeCell ref="NPG26:NPH26"/>
    <mergeCell ref="NPI26:NPJ26"/>
    <mergeCell ref="NPK26:NPL26"/>
    <mergeCell ref="NPM26:NPN26"/>
    <mergeCell ref="NPO26:NPP26"/>
    <mergeCell ref="NOS26:NOT26"/>
    <mergeCell ref="NOU26:NOV26"/>
    <mergeCell ref="NOW26:NOX26"/>
    <mergeCell ref="NOY26:NOZ26"/>
    <mergeCell ref="NPA26:NPB26"/>
    <mergeCell ref="NPC26:NPD26"/>
    <mergeCell ref="NOG26:NOH26"/>
    <mergeCell ref="NOI26:NOJ26"/>
    <mergeCell ref="NOK26:NOL26"/>
    <mergeCell ref="NOM26:NON26"/>
    <mergeCell ref="NOO26:NOP26"/>
    <mergeCell ref="NOQ26:NOR26"/>
    <mergeCell ref="NQO26:NQP26"/>
    <mergeCell ref="NQQ26:NQR26"/>
    <mergeCell ref="NQS26:NQT26"/>
    <mergeCell ref="NQU26:NQV26"/>
    <mergeCell ref="NQW26:NQX26"/>
    <mergeCell ref="NQY26:NQZ26"/>
    <mergeCell ref="NQC26:NQD26"/>
    <mergeCell ref="NQE26:NQF26"/>
    <mergeCell ref="NQG26:NQH26"/>
    <mergeCell ref="NQI26:NQJ26"/>
    <mergeCell ref="NQK26:NQL26"/>
    <mergeCell ref="NQM26:NQN26"/>
    <mergeCell ref="NPQ26:NPR26"/>
    <mergeCell ref="NPS26:NPT26"/>
    <mergeCell ref="NPU26:NPV26"/>
    <mergeCell ref="NPW26:NPX26"/>
    <mergeCell ref="NPY26:NPZ26"/>
    <mergeCell ref="NQA26:NQB26"/>
    <mergeCell ref="NRY26:NRZ26"/>
    <mergeCell ref="NSA26:NSB26"/>
    <mergeCell ref="NSC26:NSD26"/>
    <mergeCell ref="NSE26:NSF26"/>
    <mergeCell ref="NSG26:NSH26"/>
    <mergeCell ref="NSI26:NSJ26"/>
    <mergeCell ref="NRM26:NRN26"/>
    <mergeCell ref="NRO26:NRP26"/>
    <mergeCell ref="NRQ26:NRR26"/>
    <mergeCell ref="NRS26:NRT26"/>
    <mergeCell ref="NRU26:NRV26"/>
    <mergeCell ref="NRW26:NRX26"/>
    <mergeCell ref="NRA26:NRB26"/>
    <mergeCell ref="NRC26:NRD26"/>
    <mergeCell ref="NRE26:NRF26"/>
    <mergeCell ref="NRG26:NRH26"/>
    <mergeCell ref="NRI26:NRJ26"/>
    <mergeCell ref="NRK26:NRL26"/>
    <mergeCell ref="NTI26:NTJ26"/>
    <mergeCell ref="NTK26:NTL26"/>
    <mergeCell ref="NTM26:NTN26"/>
    <mergeCell ref="NTO26:NTP26"/>
    <mergeCell ref="NTQ26:NTR26"/>
    <mergeCell ref="NTS26:NTT26"/>
    <mergeCell ref="NSW26:NSX26"/>
    <mergeCell ref="NSY26:NSZ26"/>
    <mergeCell ref="NTA26:NTB26"/>
    <mergeCell ref="NTC26:NTD26"/>
    <mergeCell ref="NTE26:NTF26"/>
    <mergeCell ref="NTG26:NTH26"/>
    <mergeCell ref="NSK26:NSL26"/>
    <mergeCell ref="NSM26:NSN26"/>
    <mergeCell ref="NSO26:NSP26"/>
    <mergeCell ref="NSQ26:NSR26"/>
    <mergeCell ref="NSS26:NST26"/>
    <mergeCell ref="NSU26:NSV26"/>
    <mergeCell ref="NUS26:NUT26"/>
    <mergeCell ref="NUU26:NUV26"/>
    <mergeCell ref="NUW26:NUX26"/>
    <mergeCell ref="NUY26:NUZ26"/>
    <mergeCell ref="NVA26:NVB26"/>
    <mergeCell ref="NVC26:NVD26"/>
    <mergeCell ref="NUG26:NUH26"/>
    <mergeCell ref="NUI26:NUJ26"/>
    <mergeCell ref="NUK26:NUL26"/>
    <mergeCell ref="NUM26:NUN26"/>
    <mergeCell ref="NUO26:NUP26"/>
    <mergeCell ref="NUQ26:NUR26"/>
    <mergeCell ref="NTU26:NTV26"/>
    <mergeCell ref="NTW26:NTX26"/>
    <mergeCell ref="NTY26:NTZ26"/>
    <mergeCell ref="NUA26:NUB26"/>
    <mergeCell ref="NUC26:NUD26"/>
    <mergeCell ref="NUE26:NUF26"/>
    <mergeCell ref="NWC26:NWD26"/>
    <mergeCell ref="NWE26:NWF26"/>
    <mergeCell ref="NWG26:NWH26"/>
    <mergeCell ref="NWI26:NWJ26"/>
    <mergeCell ref="NWK26:NWL26"/>
    <mergeCell ref="NWM26:NWN26"/>
    <mergeCell ref="NVQ26:NVR26"/>
    <mergeCell ref="NVS26:NVT26"/>
    <mergeCell ref="NVU26:NVV26"/>
    <mergeCell ref="NVW26:NVX26"/>
    <mergeCell ref="NVY26:NVZ26"/>
    <mergeCell ref="NWA26:NWB26"/>
    <mergeCell ref="NVE26:NVF26"/>
    <mergeCell ref="NVG26:NVH26"/>
    <mergeCell ref="NVI26:NVJ26"/>
    <mergeCell ref="NVK26:NVL26"/>
    <mergeCell ref="NVM26:NVN26"/>
    <mergeCell ref="NVO26:NVP26"/>
    <mergeCell ref="NXM26:NXN26"/>
    <mergeCell ref="NXO26:NXP26"/>
    <mergeCell ref="NXQ26:NXR26"/>
    <mergeCell ref="NXS26:NXT26"/>
    <mergeCell ref="NXU26:NXV26"/>
    <mergeCell ref="NXW26:NXX26"/>
    <mergeCell ref="NXA26:NXB26"/>
    <mergeCell ref="NXC26:NXD26"/>
    <mergeCell ref="NXE26:NXF26"/>
    <mergeCell ref="NXG26:NXH26"/>
    <mergeCell ref="NXI26:NXJ26"/>
    <mergeCell ref="NXK26:NXL26"/>
    <mergeCell ref="NWO26:NWP26"/>
    <mergeCell ref="NWQ26:NWR26"/>
    <mergeCell ref="NWS26:NWT26"/>
    <mergeCell ref="NWU26:NWV26"/>
    <mergeCell ref="NWW26:NWX26"/>
    <mergeCell ref="NWY26:NWZ26"/>
    <mergeCell ref="NYW26:NYX26"/>
    <mergeCell ref="NYY26:NYZ26"/>
    <mergeCell ref="NZA26:NZB26"/>
    <mergeCell ref="NZC26:NZD26"/>
    <mergeCell ref="NZE26:NZF26"/>
    <mergeCell ref="NZG26:NZH26"/>
    <mergeCell ref="NYK26:NYL26"/>
    <mergeCell ref="NYM26:NYN26"/>
    <mergeCell ref="NYO26:NYP26"/>
    <mergeCell ref="NYQ26:NYR26"/>
    <mergeCell ref="NYS26:NYT26"/>
    <mergeCell ref="NYU26:NYV26"/>
    <mergeCell ref="NXY26:NXZ26"/>
    <mergeCell ref="NYA26:NYB26"/>
    <mergeCell ref="NYC26:NYD26"/>
    <mergeCell ref="NYE26:NYF26"/>
    <mergeCell ref="NYG26:NYH26"/>
    <mergeCell ref="NYI26:NYJ26"/>
    <mergeCell ref="OAG26:OAH26"/>
    <mergeCell ref="OAI26:OAJ26"/>
    <mergeCell ref="OAK26:OAL26"/>
    <mergeCell ref="OAM26:OAN26"/>
    <mergeCell ref="OAO26:OAP26"/>
    <mergeCell ref="OAQ26:OAR26"/>
    <mergeCell ref="NZU26:NZV26"/>
    <mergeCell ref="NZW26:NZX26"/>
    <mergeCell ref="NZY26:NZZ26"/>
    <mergeCell ref="OAA26:OAB26"/>
    <mergeCell ref="OAC26:OAD26"/>
    <mergeCell ref="OAE26:OAF26"/>
    <mergeCell ref="NZI26:NZJ26"/>
    <mergeCell ref="NZK26:NZL26"/>
    <mergeCell ref="NZM26:NZN26"/>
    <mergeCell ref="NZO26:NZP26"/>
    <mergeCell ref="NZQ26:NZR26"/>
    <mergeCell ref="NZS26:NZT26"/>
    <mergeCell ref="OBQ26:OBR26"/>
    <mergeCell ref="OBS26:OBT26"/>
    <mergeCell ref="OBU26:OBV26"/>
    <mergeCell ref="OBW26:OBX26"/>
    <mergeCell ref="OBY26:OBZ26"/>
    <mergeCell ref="OCA26:OCB26"/>
    <mergeCell ref="OBE26:OBF26"/>
    <mergeCell ref="OBG26:OBH26"/>
    <mergeCell ref="OBI26:OBJ26"/>
    <mergeCell ref="OBK26:OBL26"/>
    <mergeCell ref="OBM26:OBN26"/>
    <mergeCell ref="OBO26:OBP26"/>
    <mergeCell ref="OAS26:OAT26"/>
    <mergeCell ref="OAU26:OAV26"/>
    <mergeCell ref="OAW26:OAX26"/>
    <mergeCell ref="OAY26:OAZ26"/>
    <mergeCell ref="OBA26:OBB26"/>
    <mergeCell ref="OBC26:OBD26"/>
    <mergeCell ref="ODA26:ODB26"/>
    <mergeCell ref="ODC26:ODD26"/>
    <mergeCell ref="ODE26:ODF26"/>
    <mergeCell ref="ODG26:ODH26"/>
    <mergeCell ref="ODI26:ODJ26"/>
    <mergeCell ref="ODK26:ODL26"/>
    <mergeCell ref="OCO26:OCP26"/>
    <mergeCell ref="OCQ26:OCR26"/>
    <mergeCell ref="OCS26:OCT26"/>
    <mergeCell ref="OCU26:OCV26"/>
    <mergeCell ref="OCW26:OCX26"/>
    <mergeCell ref="OCY26:OCZ26"/>
    <mergeCell ref="OCC26:OCD26"/>
    <mergeCell ref="OCE26:OCF26"/>
    <mergeCell ref="OCG26:OCH26"/>
    <mergeCell ref="OCI26:OCJ26"/>
    <mergeCell ref="OCK26:OCL26"/>
    <mergeCell ref="OCM26:OCN26"/>
    <mergeCell ref="OEK26:OEL26"/>
    <mergeCell ref="OEM26:OEN26"/>
    <mergeCell ref="OEO26:OEP26"/>
    <mergeCell ref="OEQ26:OER26"/>
    <mergeCell ref="OES26:OET26"/>
    <mergeCell ref="OEU26:OEV26"/>
    <mergeCell ref="ODY26:ODZ26"/>
    <mergeCell ref="OEA26:OEB26"/>
    <mergeCell ref="OEC26:OED26"/>
    <mergeCell ref="OEE26:OEF26"/>
    <mergeCell ref="OEG26:OEH26"/>
    <mergeCell ref="OEI26:OEJ26"/>
    <mergeCell ref="ODM26:ODN26"/>
    <mergeCell ref="ODO26:ODP26"/>
    <mergeCell ref="ODQ26:ODR26"/>
    <mergeCell ref="ODS26:ODT26"/>
    <mergeCell ref="ODU26:ODV26"/>
    <mergeCell ref="ODW26:ODX26"/>
    <mergeCell ref="OFU26:OFV26"/>
    <mergeCell ref="OFW26:OFX26"/>
    <mergeCell ref="OFY26:OFZ26"/>
    <mergeCell ref="OGA26:OGB26"/>
    <mergeCell ref="OGC26:OGD26"/>
    <mergeCell ref="OGE26:OGF26"/>
    <mergeCell ref="OFI26:OFJ26"/>
    <mergeCell ref="OFK26:OFL26"/>
    <mergeCell ref="OFM26:OFN26"/>
    <mergeCell ref="OFO26:OFP26"/>
    <mergeCell ref="OFQ26:OFR26"/>
    <mergeCell ref="OFS26:OFT26"/>
    <mergeCell ref="OEW26:OEX26"/>
    <mergeCell ref="OEY26:OEZ26"/>
    <mergeCell ref="OFA26:OFB26"/>
    <mergeCell ref="OFC26:OFD26"/>
    <mergeCell ref="OFE26:OFF26"/>
    <mergeCell ref="OFG26:OFH26"/>
    <mergeCell ref="OHE26:OHF26"/>
    <mergeCell ref="OHG26:OHH26"/>
    <mergeCell ref="OHI26:OHJ26"/>
    <mergeCell ref="OHK26:OHL26"/>
    <mergeCell ref="OHM26:OHN26"/>
    <mergeCell ref="OHO26:OHP26"/>
    <mergeCell ref="OGS26:OGT26"/>
    <mergeCell ref="OGU26:OGV26"/>
    <mergeCell ref="OGW26:OGX26"/>
    <mergeCell ref="OGY26:OGZ26"/>
    <mergeCell ref="OHA26:OHB26"/>
    <mergeCell ref="OHC26:OHD26"/>
    <mergeCell ref="OGG26:OGH26"/>
    <mergeCell ref="OGI26:OGJ26"/>
    <mergeCell ref="OGK26:OGL26"/>
    <mergeCell ref="OGM26:OGN26"/>
    <mergeCell ref="OGO26:OGP26"/>
    <mergeCell ref="OGQ26:OGR26"/>
    <mergeCell ref="OIO26:OIP26"/>
    <mergeCell ref="OIQ26:OIR26"/>
    <mergeCell ref="OIS26:OIT26"/>
    <mergeCell ref="OIU26:OIV26"/>
    <mergeCell ref="OIW26:OIX26"/>
    <mergeCell ref="OIY26:OIZ26"/>
    <mergeCell ref="OIC26:OID26"/>
    <mergeCell ref="OIE26:OIF26"/>
    <mergeCell ref="OIG26:OIH26"/>
    <mergeCell ref="OII26:OIJ26"/>
    <mergeCell ref="OIK26:OIL26"/>
    <mergeCell ref="OIM26:OIN26"/>
    <mergeCell ref="OHQ26:OHR26"/>
    <mergeCell ref="OHS26:OHT26"/>
    <mergeCell ref="OHU26:OHV26"/>
    <mergeCell ref="OHW26:OHX26"/>
    <mergeCell ref="OHY26:OHZ26"/>
    <mergeCell ref="OIA26:OIB26"/>
    <mergeCell ref="OJY26:OJZ26"/>
    <mergeCell ref="OKA26:OKB26"/>
    <mergeCell ref="OKC26:OKD26"/>
    <mergeCell ref="OKE26:OKF26"/>
    <mergeCell ref="OKG26:OKH26"/>
    <mergeCell ref="OKI26:OKJ26"/>
    <mergeCell ref="OJM26:OJN26"/>
    <mergeCell ref="OJO26:OJP26"/>
    <mergeCell ref="OJQ26:OJR26"/>
    <mergeCell ref="OJS26:OJT26"/>
    <mergeCell ref="OJU26:OJV26"/>
    <mergeCell ref="OJW26:OJX26"/>
    <mergeCell ref="OJA26:OJB26"/>
    <mergeCell ref="OJC26:OJD26"/>
    <mergeCell ref="OJE26:OJF26"/>
    <mergeCell ref="OJG26:OJH26"/>
    <mergeCell ref="OJI26:OJJ26"/>
    <mergeCell ref="OJK26:OJL26"/>
    <mergeCell ref="OLI26:OLJ26"/>
    <mergeCell ref="OLK26:OLL26"/>
    <mergeCell ref="OLM26:OLN26"/>
    <mergeCell ref="OLO26:OLP26"/>
    <mergeCell ref="OLQ26:OLR26"/>
    <mergeCell ref="OLS26:OLT26"/>
    <mergeCell ref="OKW26:OKX26"/>
    <mergeCell ref="OKY26:OKZ26"/>
    <mergeCell ref="OLA26:OLB26"/>
    <mergeCell ref="OLC26:OLD26"/>
    <mergeCell ref="OLE26:OLF26"/>
    <mergeCell ref="OLG26:OLH26"/>
    <mergeCell ref="OKK26:OKL26"/>
    <mergeCell ref="OKM26:OKN26"/>
    <mergeCell ref="OKO26:OKP26"/>
    <mergeCell ref="OKQ26:OKR26"/>
    <mergeCell ref="OKS26:OKT26"/>
    <mergeCell ref="OKU26:OKV26"/>
    <mergeCell ref="OMS26:OMT26"/>
    <mergeCell ref="OMU26:OMV26"/>
    <mergeCell ref="OMW26:OMX26"/>
    <mergeCell ref="OMY26:OMZ26"/>
    <mergeCell ref="ONA26:ONB26"/>
    <mergeCell ref="ONC26:OND26"/>
    <mergeCell ref="OMG26:OMH26"/>
    <mergeCell ref="OMI26:OMJ26"/>
    <mergeCell ref="OMK26:OML26"/>
    <mergeCell ref="OMM26:OMN26"/>
    <mergeCell ref="OMO26:OMP26"/>
    <mergeCell ref="OMQ26:OMR26"/>
    <mergeCell ref="OLU26:OLV26"/>
    <mergeCell ref="OLW26:OLX26"/>
    <mergeCell ref="OLY26:OLZ26"/>
    <mergeCell ref="OMA26:OMB26"/>
    <mergeCell ref="OMC26:OMD26"/>
    <mergeCell ref="OME26:OMF26"/>
    <mergeCell ref="OOC26:OOD26"/>
    <mergeCell ref="OOE26:OOF26"/>
    <mergeCell ref="OOG26:OOH26"/>
    <mergeCell ref="OOI26:OOJ26"/>
    <mergeCell ref="OOK26:OOL26"/>
    <mergeCell ref="OOM26:OON26"/>
    <mergeCell ref="ONQ26:ONR26"/>
    <mergeCell ref="ONS26:ONT26"/>
    <mergeCell ref="ONU26:ONV26"/>
    <mergeCell ref="ONW26:ONX26"/>
    <mergeCell ref="ONY26:ONZ26"/>
    <mergeCell ref="OOA26:OOB26"/>
    <mergeCell ref="ONE26:ONF26"/>
    <mergeCell ref="ONG26:ONH26"/>
    <mergeCell ref="ONI26:ONJ26"/>
    <mergeCell ref="ONK26:ONL26"/>
    <mergeCell ref="ONM26:ONN26"/>
    <mergeCell ref="ONO26:ONP26"/>
    <mergeCell ref="OPM26:OPN26"/>
    <mergeCell ref="OPO26:OPP26"/>
    <mergeCell ref="OPQ26:OPR26"/>
    <mergeCell ref="OPS26:OPT26"/>
    <mergeCell ref="OPU26:OPV26"/>
    <mergeCell ref="OPW26:OPX26"/>
    <mergeCell ref="OPA26:OPB26"/>
    <mergeCell ref="OPC26:OPD26"/>
    <mergeCell ref="OPE26:OPF26"/>
    <mergeCell ref="OPG26:OPH26"/>
    <mergeCell ref="OPI26:OPJ26"/>
    <mergeCell ref="OPK26:OPL26"/>
    <mergeCell ref="OOO26:OOP26"/>
    <mergeCell ref="OOQ26:OOR26"/>
    <mergeCell ref="OOS26:OOT26"/>
    <mergeCell ref="OOU26:OOV26"/>
    <mergeCell ref="OOW26:OOX26"/>
    <mergeCell ref="OOY26:OOZ26"/>
    <mergeCell ref="OQW26:OQX26"/>
    <mergeCell ref="OQY26:OQZ26"/>
    <mergeCell ref="ORA26:ORB26"/>
    <mergeCell ref="ORC26:ORD26"/>
    <mergeCell ref="ORE26:ORF26"/>
    <mergeCell ref="ORG26:ORH26"/>
    <mergeCell ref="OQK26:OQL26"/>
    <mergeCell ref="OQM26:OQN26"/>
    <mergeCell ref="OQO26:OQP26"/>
    <mergeCell ref="OQQ26:OQR26"/>
    <mergeCell ref="OQS26:OQT26"/>
    <mergeCell ref="OQU26:OQV26"/>
    <mergeCell ref="OPY26:OPZ26"/>
    <mergeCell ref="OQA26:OQB26"/>
    <mergeCell ref="OQC26:OQD26"/>
    <mergeCell ref="OQE26:OQF26"/>
    <mergeCell ref="OQG26:OQH26"/>
    <mergeCell ref="OQI26:OQJ26"/>
    <mergeCell ref="OSG26:OSH26"/>
    <mergeCell ref="OSI26:OSJ26"/>
    <mergeCell ref="OSK26:OSL26"/>
    <mergeCell ref="OSM26:OSN26"/>
    <mergeCell ref="OSO26:OSP26"/>
    <mergeCell ref="OSQ26:OSR26"/>
    <mergeCell ref="ORU26:ORV26"/>
    <mergeCell ref="ORW26:ORX26"/>
    <mergeCell ref="ORY26:ORZ26"/>
    <mergeCell ref="OSA26:OSB26"/>
    <mergeCell ref="OSC26:OSD26"/>
    <mergeCell ref="OSE26:OSF26"/>
    <mergeCell ref="ORI26:ORJ26"/>
    <mergeCell ref="ORK26:ORL26"/>
    <mergeCell ref="ORM26:ORN26"/>
    <mergeCell ref="ORO26:ORP26"/>
    <mergeCell ref="ORQ26:ORR26"/>
    <mergeCell ref="ORS26:ORT26"/>
    <mergeCell ref="OTQ26:OTR26"/>
    <mergeCell ref="OTS26:OTT26"/>
    <mergeCell ref="OTU26:OTV26"/>
    <mergeCell ref="OTW26:OTX26"/>
    <mergeCell ref="OTY26:OTZ26"/>
    <mergeCell ref="OUA26:OUB26"/>
    <mergeCell ref="OTE26:OTF26"/>
    <mergeCell ref="OTG26:OTH26"/>
    <mergeCell ref="OTI26:OTJ26"/>
    <mergeCell ref="OTK26:OTL26"/>
    <mergeCell ref="OTM26:OTN26"/>
    <mergeCell ref="OTO26:OTP26"/>
    <mergeCell ref="OSS26:OST26"/>
    <mergeCell ref="OSU26:OSV26"/>
    <mergeCell ref="OSW26:OSX26"/>
    <mergeCell ref="OSY26:OSZ26"/>
    <mergeCell ref="OTA26:OTB26"/>
    <mergeCell ref="OTC26:OTD26"/>
    <mergeCell ref="OVA26:OVB26"/>
    <mergeCell ref="OVC26:OVD26"/>
    <mergeCell ref="OVE26:OVF26"/>
    <mergeCell ref="OVG26:OVH26"/>
    <mergeCell ref="OVI26:OVJ26"/>
    <mergeCell ref="OVK26:OVL26"/>
    <mergeCell ref="OUO26:OUP26"/>
    <mergeCell ref="OUQ26:OUR26"/>
    <mergeCell ref="OUS26:OUT26"/>
    <mergeCell ref="OUU26:OUV26"/>
    <mergeCell ref="OUW26:OUX26"/>
    <mergeCell ref="OUY26:OUZ26"/>
    <mergeCell ref="OUC26:OUD26"/>
    <mergeCell ref="OUE26:OUF26"/>
    <mergeCell ref="OUG26:OUH26"/>
    <mergeCell ref="OUI26:OUJ26"/>
    <mergeCell ref="OUK26:OUL26"/>
    <mergeCell ref="OUM26:OUN26"/>
    <mergeCell ref="OWK26:OWL26"/>
    <mergeCell ref="OWM26:OWN26"/>
    <mergeCell ref="OWO26:OWP26"/>
    <mergeCell ref="OWQ26:OWR26"/>
    <mergeCell ref="OWS26:OWT26"/>
    <mergeCell ref="OWU26:OWV26"/>
    <mergeCell ref="OVY26:OVZ26"/>
    <mergeCell ref="OWA26:OWB26"/>
    <mergeCell ref="OWC26:OWD26"/>
    <mergeCell ref="OWE26:OWF26"/>
    <mergeCell ref="OWG26:OWH26"/>
    <mergeCell ref="OWI26:OWJ26"/>
    <mergeCell ref="OVM26:OVN26"/>
    <mergeCell ref="OVO26:OVP26"/>
    <mergeCell ref="OVQ26:OVR26"/>
    <mergeCell ref="OVS26:OVT26"/>
    <mergeCell ref="OVU26:OVV26"/>
    <mergeCell ref="OVW26:OVX26"/>
    <mergeCell ref="OXU26:OXV26"/>
    <mergeCell ref="OXW26:OXX26"/>
    <mergeCell ref="OXY26:OXZ26"/>
    <mergeCell ref="OYA26:OYB26"/>
    <mergeCell ref="OYC26:OYD26"/>
    <mergeCell ref="OYE26:OYF26"/>
    <mergeCell ref="OXI26:OXJ26"/>
    <mergeCell ref="OXK26:OXL26"/>
    <mergeCell ref="OXM26:OXN26"/>
    <mergeCell ref="OXO26:OXP26"/>
    <mergeCell ref="OXQ26:OXR26"/>
    <mergeCell ref="OXS26:OXT26"/>
    <mergeCell ref="OWW26:OWX26"/>
    <mergeCell ref="OWY26:OWZ26"/>
    <mergeCell ref="OXA26:OXB26"/>
    <mergeCell ref="OXC26:OXD26"/>
    <mergeCell ref="OXE26:OXF26"/>
    <mergeCell ref="OXG26:OXH26"/>
    <mergeCell ref="OZE26:OZF26"/>
    <mergeCell ref="OZG26:OZH26"/>
    <mergeCell ref="OZI26:OZJ26"/>
    <mergeCell ref="OZK26:OZL26"/>
    <mergeCell ref="OZM26:OZN26"/>
    <mergeCell ref="OZO26:OZP26"/>
    <mergeCell ref="OYS26:OYT26"/>
    <mergeCell ref="OYU26:OYV26"/>
    <mergeCell ref="OYW26:OYX26"/>
    <mergeCell ref="OYY26:OYZ26"/>
    <mergeCell ref="OZA26:OZB26"/>
    <mergeCell ref="OZC26:OZD26"/>
    <mergeCell ref="OYG26:OYH26"/>
    <mergeCell ref="OYI26:OYJ26"/>
    <mergeCell ref="OYK26:OYL26"/>
    <mergeCell ref="OYM26:OYN26"/>
    <mergeCell ref="OYO26:OYP26"/>
    <mergeCell ref="OYQ26:OYR26"/>
    <mergeCell ref="PAO26:PAP26"/>
    <mergeCell ref="PAQ26:PAR26"/>
    <mergeCell ref="PAS26:PAT26"/>
    <mergeCell ref="PAU26:PAV26"/>
    <mergeCell ref="PAW26:PAX26"/>
    <mergeCell ref="PAY26:PAZ26"/>
    <mergeCell ref="PAC26:PAD26"/>
    <mergeCell ref="PAE26:PAF26"/>
    <mergeCell ref="PAG26:PAH26"/>
    <mergeCell ref="PAI26:PAJ26"/>
    <mergeCell ref="PAK26:PAL26"/>
    <mergeCell ref="PAM26:PAN26"/>
    <mergeCell ref="OZQ26:OZR26"/>
    <mergeCell ref="OZS26:OZT26"/>
    <mergeCell ref="OZU26:OZV26"/>
    <mergeCell ref="OZW26:OZX26"/>
    <mergeCell ref="OZY26:OZZ26"/>
    <mergeCell ref="PAA26:PAB26"/>
    <mergeCell ref="PBY26:PBZ26"/>
    <mergeCell ref="PCA26:PCB26"/>
    <mergeCell ref="PCC26:PCD26"/>
    <mergeCell ref="PCE26:PCF26"/>
    <mergeCell ref="PCG26:PCH26"/>
    <mergeCell ref="PCI26:PCJ26"/>
    <mergeCell ref="PBM26:PBN26"/>
    <mergeCell ref="PBO26:PBP26"/>
    <mergeCell ref="PBQ26:PBR26"/>
    <mergeCell ref="PBS26:PBT26"/>
    <mergeCell ref="PBU26:PBV26"/>
    <mergeCell ref="PBW26:PBX26"/>
    <mergeCell ref="PBA26:PBB26"/>
    <mergeCell ref="PBC26:PBD26"/>
    <mergeCell ref="PBE26:PBF26"/>
    <mergeCell ref="PBG26:PBH26"/>
    <mergeCell ref="PBI26:PBJ26"/>
    <mergeCell ref="PBK26:PBL26"/>
    <mergeCell ref="PDI26:PDJ26"/>
    <mergeCell ref="PDK26:PDL26"/>
    <mergeCell ref="PDM26:PDN26"/>
    <mergeCell ref="PDO26:PDP26"/>
    <mergeCell ref="PDQ26:PDR26"/>
    <mergeCell ref="PDS26:PDT26"/>
    <mergeCell ref="PCW26:PCX26"/>
    <mergeCell ref="PCY26:PCZ26"/>
    <mergeCell ref="PDA26:PDB26"/>
    <mergeCell ref="PDC26:PDD26"/>
    <mergeCell ref="PDE26:PDF26"/>
    <mergeCell ref="PDG26:PDH26"/>
    <mergeCell ref="PCK26:PCL26"/>
    <mergeCell ref="PCM26:PCN26"/>
    <mergeCell ref="PCO26:PCP26"/>
    <mergeCell ref="PCQ26:PCR26"/>
    <mergeCell ref="PCS26:PCT26"/>
    <mergeCell ref="PCU26:PCV26"/>
    <mergeCell ref="PES26:PET26"/>
    <mergeCell ref="PEU26:PEV26"/>
    <mergeCell ref="PEW26:PEX26"/>
    <mergeCell ref="PEY26:PEZ26"/>
    <mergeCell ref="PFA26:PFB26"/>
    <mergeCell ref="PFC26:PFD26"/>
    <mergeCell ref="PEG26:PEH26"/>
    <mergeCell ref="PEI26:PEJ26"/>
    <mergeCell ref="PEK26:PEL26"/>
    <mergeCell ref="PEM26:PEN26"/>
    <mergeCell ref="PEO26:PEP26"/>
    <mergeCell ref="PEQ26:PER26"/>
    <mergeCell ref="PDU26:PDV26"/>
    <mergeCell ref="PDW26:PDX26"/>
    <mergeCell ref="PDY26:PDZ26"/>
    <mergeCell ref="PEA26:PEB26"/>
    <mergeCell ref="PEC26:PED26"/>
    <mergeCell ref="PEE26:PEF26"/>
    <mergeCell ref="PGC26:PGD26"/>
    <mergeCell ref="PGE26:PGF26"/>
    <mergeCell ref="PGG26:PGH26"/>
    <mergeCell ref="PGI26:PGJ26"/>
    <mergeCell ref="PGK26:PGL26"/>
    <mergeCell ref="PGM26:PGN26"/>
    <mergeCell ref="PFQ26:PFR26"/>
    <mergeCell ref="PFS26:PFT26"/>
    <mergeCell ref="PFU26:PFV26"/>
    <mergeCell ref="PFW26:PFX26"/>
    <mergeCell ref="PFY26:PFZ26"/>
    <mergeCell ref="PGA26:PGB26"/>
    <mergeCell ref="PFE26:PFF26"/>
    <mergeCell ref="PFG26:PFH26"/>
    <mergeCell ref="PFI26:PFJ26"/>
    <mergeCell ref="PFK26:PFL26"/>
    <mergeCell ref="PFM26:PFN26"/>
    <mergeCell ref="PFO26:PFP26"/>
    <mergeCell ref="PHM26:PHN26"/>
    <mergeCell ref="PHO26:PHP26"/>
    <mergeCell ref="PHQ26:PHR26"/>
    <mergeCell ref="PHS26:PHT26"/>
    <mergeCell ref="PHU26:PHV26"/>
    <mergeCell ref="PHW26:PHX26"/>
    <mergeCell ref="PHA26:PHB26"/>
    <mergeCell ref="PHC26:PHD26"/>
    <mergeCell ref="PHE26:PHF26"/>
    <mergeCell ref="PHG26:PHH26"/>
    <mergeCell ref="PHI26:PHJ26"/>
    <mergeCell ref="PHK26:PHL26"/>
    <mergeCell ref="PGO26:PGP26"/>
    <mergeCell ref="PGQ26:PGR26"/>
    <mergeCell ref="PGS26:PGT26"/>
    <mergeCell ref="PGU26:PGV26"/>
    <mergeCell ref="PGW26:PGX26"/>
    <mergeCell ref="PGY26:PGZ26"/>
    <mergeCell ref="PIW26:PIX26"/>
    <mergeCell ref="PIY26:PIZ26"/>
    <mergeCell ref="PJA26:PJB26"/>
    <mergeCell ref="PJC26:PJD26"/>
    <mergeCell ref="PJE26:PJF26"/>
    <mergeCell ref="PJG26:PJH26"/>
    <mergeCell ref="PIK26:PIL26"/>
    <mergeCell ref="PIM26:PIN26"/>
    <mergeCell ref="PIO26:PIP26"/>
    <mergeCell ref="PIQ26:PIR26"/>
    <mergeCell ref="PIS26:PIT26"/>
    <mergeCell ref="PIU26:PIV26"/>
    <mergeCell ref="PHY26:PHZ26"/>
    <mergeCell ref="PIA26:PIB26"/>
    <mergeCell ref="PIC26:PID26"/>
    <mergeCell ref="PIE26:PIF26"/>
    <mergeCell ref="PIG26:PIH26"/>
    <mergeCell ref="PII26:PIJ26"/>
    <mergeCell ref="PKG26:PKH26"/>
    <mergeCell ref="PKI26:PKJ26"/>
    <mergeCell ref="PKK26:PKL26"/>
    <mergeCell ref="PKM26:PKN26"/>
    <mergeCell ref="PKO26:PKP26"/>
    <mergeCell ref="PKQ26:PKR26"/>
    <mergeCell ref="PJU26:PJV26"/>
    <mergeCell ref="PJW26:PJX26"/>
    <mergeCell ref="PJY26:PJZ26"/>
    <mergeCell ref="PKA26:PKB26"/>
    <mergeCell ref="PKC26:PKD26"/>
    <mergeCell ref="PKE26:PKF26"/>
    <mergeCell ref="PJI26:PJJ26"/>
    <mergeCell ref="PJK26:PJL26"/>
    <mergeCell ref="PJM26:PJN26"/>
    <mergeCell ref="PJO26:PJP26"/>
    <mergeCell ref="PJQ26:PJR26"/>
    <mergeCell ref="PJS26:PJT26"/>
    <mergeCell ref="PLQ26:PLR26"/>
    <mergeCell ref="PLS26:PLT26"/>
    <mergeCell ref="PLU26:PLV26"/>
    <mergeCell ref="PLW26:PLX26"/>
    <mergeCell ref="PLY26:PLZ26"/>
    <mergeCell ref="PMA26:PMB26"/>
    <mergeCell ref="PLE26:PLF26"/>
    <mergeCell ref="PLG26:PLH26"/>
    <mergeCell ref="PLI26:PLJ26"/>
    <mergeCell ref="PLK26:PLL26"/>
    <mergeCell ref="PLM26:PLN26"/>
    <mergeCell ref="PLO26:PLP26"/>
    <mergeCell ref="PKS26:PKT26"/>
    <mergeCell ref="PKU26:PKV26"/>
    <mergeCell ref="PKW26:PKX26"/>
    <mergeCell ref="PKY26:PKZ26"/>
    <mergeCell ref="PLA26:PLB26"/>
    <mergeCell ref="PLC26:PLD26"/>
    <mergeCell ref="PNA26:PNB26"/>
    <mergeCell ref="PNC26:PND26"/>
    <mergeCell ref="PNE26:PNF26"/>
    <mergeCell ref="PNG26:PNH26"/>
    <mergeCell ref="PNI26:PNJ26"/>
    <mergeCell ref="PNK26:PNL26"/>
    <mergeCell ref="PMO26:PMP26"/>
    <mergeCell ref="PMQ26:PMR26"/>
    <mergeCell ref="PMS26:PMT26"/>
    <mergeCell ref="PMU26:PMV26"/>
    <mergeCell ref="PMW26:PMX26"/>
    <mergeCell ref="PMY26:PMZ26"/>
    <mergeCell ref="PMC26:PMD26"/>
    <mergeCell ref="PME26:PMF26"/>
    <mergeCell ref="PMG26:PMH26"/>
    <mergeCell ref="PMI26:PMJ26"/>
    <mergeCell ref="PMK26:PML26"/>
    <mergeCell ref="PMM26:PMN26"/>
    <mergeCell ref="POK26:POL26"/>
    <mergeCell ref="POM26:PON26"/>
    <mergeCell ref="POO26:POP26"/>
    <mergeCell ref="POQ26:POR26"/>
    <mergeCell ref="POS26:POT26"/>
    <mergeCell ref="POU26:POV26"/>
    <mergeCell ref="PNY26:PNZ26"/>
    <mergeCell ref="POA26:POB26"/>
    <mergeCell ref="POC26:POD26"/>
    <mergeCell ref="POE26:POF26"/>
    <mergeCell ref="POG26:POH26"/>
    <mergeCell ref="POI26:POJ26"/>
    <mergeCell ref="PNM26:PNN26"/>
    <mergeCell ref="PNO26:PNP26"/>
    <mergeCell ref="PNQ26:PNR26"/>
    <mergeCell ref="PNS26:PNT26"/>
    <mergeCell ref="PNU26:PNV26"/>
    <mergeCell ref="PNW26:PNX26"/>
    <mergeCell ref="PPU26:PPV26"/>
    <mergeCell ref="PPW26:PPX26"/>
    <mergeCell ref="PPY26:PPZ26"/>
    <mergeCell ref="PQA26:PQB26"/>
    <mergeCell ref="PQC26:PQD26"/>
    <mergeCell ref="PQE26:PQF26"/>
    <mergeCell ref="PPI26:PPJ26"/>
    <mergeCell ref="PPK26:PPL26"/>
    <mergeCell ref="PPM26:PPN26"/>
    <mergeCell ref="PPO26:PPP26"/>
    <mergeCell ref="PPQ26:PPR26"/>
    <mergeCell ref="PPS26:PPT26"/>
    <mergeCell ref="POW26:POX26"/>
    <mergeCell ref="POY26:POZ26"/>
    <mergeCell ref="PPA26:PPB26"/>
    <mergeCell ref="PPC26:PPD26"/>
    <mergeCell ref="PPE26:PPF26"/>
    <mergeCell ref="PPG26:PPH26"/>
    <mergeCell ref="PRE26:PRF26"/>
    <mergeCell ref="PRG26:PRH26"/>
    <mergeCell ref="PRI26:PRJ26"/>
    <mergeCell ref="PRK26:PRL26"/>
    <mergeCell ref="PRM26:PRN26"/>
    <mergeCell ref="PRO26:PRP26"/>
    <mergeCell ref="PQS26:PQT26"/>
    <mergeCell ref="PQU26:PQV26"/>
    <mergeCell ref="PQW26:PQX26"/>
    <mergeCell ref="PQY26:PQZ26"/>
    <mergeCell ref="PRA26:PRB26"/>
    <mergeCell ref="PRC26:PRD26"/>
    <mergeCell ref="PQG26:PQH26"/>
    <mergeCell ref="PQI26:PQJ26"/>
    <mergeCell ref="PQK26:PQL26"/>
    <mergeCell ref="PQM26:PQN26"/>
    <mergeCell ref="PQO26:PQP26"/>
    <mergeCell ref="PQQ26:PQR26"/>
    <mergeCell ref="PSO26:PSP26"/>
    <mergeCell ref="PSQ26:PSR26"/>
    <mergeCell ref="PSS26:PST26"/>
    <mergeCell ref="PSU26:PSV26"/>
    <mergeCell ref="PSW26:PSX26"/>
    <mergeCell ref="PSY26:PSZ26"/>
    <mergeCell ref="PSC26:PSD26"/>
    <mergeCell ref="PSE26:PSF26"/>
    <mergeCell ref="PSG26:PSH26"/>
    <mergeCell ref="PSI26:PSJ26"/>
    <mergeCell ref="PSK26:PSL26"/>
    <mergeCell ref="PSM26:PSN26"/>
    <mergeCell ref="PRQ26:PRR26"/>
    <mergeCell ref="PRS26:PRT26"/>
    <mergeCell ref="PRU26:PRV26"/>
    <mergeCell ref="PRW26:PRX26"/>
    <mergeCell ref="PRY26:PRZ26"/>
    <mergeCell ref="PSA26:PSB26"/>
    <mergeCell ref="PTY26:PTZ26"/>
    <mergeCell ref="PUA26:PUB26"/>
    <mergeCell ref="PUC26:PUD26"/>
    <mergeCell ref="PUE26:PUF26"/>
    <mergeCell ref="PUG26:PUH26"/>
    <mergeCell ref="PUI26:PUJ26"/>
    <mergeCell ref="PTM26:PTN26"/>
    <mergeCell ref="PTO26:PTP26"/>
    <mergeCell ref="PTQ26:PTR26"/>
    <mergeCell ref="PTS26:PTT26"/>
    <mergeCell ref="PTU26:PTV26"/>
    <mergeCell ref="PTW26:PTX26"/>
    <mergeCell ref="PTA26:PTB26"/>
    <mergeCell ref="PTC26:PTD26"/>
    <mergeCell ref="PTE26:PTF26"/>
    <mergeCell ref="PTG26:PTH26"/>
    <mergeCell ref="PTI26:PTJ26"/>
    <mergeCell ref="PTK26:PTL26"/>
    <mergeCell ref="PVI26:PVJ26"/>
    <mergeCell ref="PVK26:PVL26"/>
    <mergeCell ref="PVM26:PVN26"/>
    <mergeCell ref="PVO26:PVP26"/>
    <mergeCell ref="PVQ26:PVR26"/>
    <mergeCell ref="PVS26:PVT26"/>
    <mergeCell ref="PUW26:PUX26"/>
    <mergeCell ref="PUY26:PUZ26"/>
    <mergeCell ref="PVA26:PVB26"/>
    <mergeCell ref="PVC26:PVD26"/>
    <mergeCell ref="PVE26:PVF26"/>
    <mergeCell ref="PVG26:PVH26"/>
    <mergeCell ref="PUK26:PUL26"/>
    <mergeCell ref="PUM26:PUN26"/>
    <mergeCell ref="PUO26:PUP26"/>
    <mergeCell ref="PUQ26:PUR26"/>
    <mergeCell ref="PUS26:PUT26"/>
    <mergeCell ref="PUU26:PUV26"/>
    <mergeCell ref="PWS26:PWT26"/>
    <mergeCell ref="PWU26:PWV26"/>
    <mergeCell ref="PWW26:PWX26"/>
    <mergeCell ref="PWY26:PWZ26"/>
    <mergeCell ref="PXA26:PXB26"/>
    <mergeCell ref="PXC26:PXD26"/>
    <mergeCell ref="PWG26:PWH26"/>
    <mergeCell ref="PWI26:PWJ26"/>
    <mergeCell ref="PWK26:PWL26"/>
    <mergeCell ref="PWM26:PWN26"/>
    <mergeCell ref="PWO26:PWP26"/>
    <mergeCell ref="PWQ26:PWR26"/>
    <mergeCell ref="PVU26:PVV26"/>
    <mergeCell ref="PVW26:PVX26"/>
    <mergeCell ref="PVY26:PVZ26"/>
    <mergeCell ref="PWA26:PWB26"/>
    <mergeCell ref="PWC26:PWD26"/>
    <mergeCell ref="PWE26:PWF26"/>
    <mergeCell ref="PYC26:PYD26"/>
    <mergeCell ref="PYE26:PYF26"/>
    <mergeCell ref="PYG26:PYH26"/>
    <mergeCell ref="PYI26:PYJ26"/>
    <mergeCell ref="PYK26:PYL26"/>
    <mergeCell ref="PYM26:PYN26"/>
    <mergeCell ref="PXQ26:PXR26"/>
    <mergeCell ref="PXS26:PXT26"/>
    <mergeCell ref="PXU26:PXV26"/>
    <mergeCell ref="PXW26:PXX26"/>
    <mergeCell ref="PXY26:PXZ26"/>
    <mergeCell ref="PYA26:PYB26"/>
    <mergeCell ref="PXE26:PXF26"/>
    <mergeCell ref="PXG26:PXH26"/>
    <mergeCell ref="PXI26:PXJ26"/>
    <mergeCell ref="PXK26:PXL26"/>
    <mergeCell ref="PXM26:PXN26"/>
    <mergeCell ref="PXO26:PXP26"/>
    <mergeCell ref="PZM26:PZN26"/>
    <mergeCell ref="PZO26:PZP26"/>
    <mergeCell ref="PZQ26:PZR26"/>
    <mergeCell ref="PZS26:PZT26"/>
    <mergeCell ref="PZU26:PZV26"/>
    <mergeCell ref="PZW26:PZX26"/>
    <mergeCell ref="PZA26:PZB26"/>
    <mergeCell ref="PZC26:PZD26"/>
    <mergeCell ref="PZE26:PZF26"/>
    <mergeCell ref="PZG26:PZH26"/>
    <mergeCell ref="PZI26:PZJ26"/>
    <mergeCell ref="PZK26:PZL26"/>
    <mergeCell ref="PYO26:PYP26"/>
    <mergeCell ref="PYQ26:PYR26"/>
    <mergeCell ref="PYS26:PYT26"/>
    <mergeCell ref="PYU26:PYV26"/>
    <mergeCell ref="PYW26:PYX26"/>
    <mergeCell ref="PYY26:PYZ26"/>
    <mergeCell ref="QAW26:QAX26"/>
    <mergeCell ref="QAY26:QAZ26"/>
    <mergeCell ref="QBA26:QBB26"/>
    <mergeCell ref="QBC26:QBD26"/>
    <mergeCell ref="QBE26:QBF26"/>
    <mergeCell ref="QBG26:QBH26"/>
    <mergeCell ref="QAK26:QAL26"/>
    <mergeCell ref="QAM26:QAN26"/>
    <mergeCell ref="QAO26:QAP26"/>
    <mergeCell ref="QAQ26:QAR26"/>
    <mergeCell ref="QAS26:QAT26"/>
    <mergeCell ref="QAU26:QAV26"/>
    <mergeCell ref="PZY26:PZZ26"/>
    <mergeCell ref="QAA26:QAB26"/>
    <mergeCell ref="QAC26:QAD26"/>
    <mergeCell ref="QAE26:QAF26"/>
    <mergeCell ref="QAG26:QAH26"/>
    <mergeCell ref="QAI26:QAJ26"/>
    <mergeCell ref="QCG26:QCH26"/>
    <mergeCell ref="QCI26:QCJ26"/>
    <mergeCell ref="QCK26:QCL26"/>
    <mergeCell ref="QCM26:QCN26"/>
    <mergeCell ref="QCO26:QCP26"/>
    <mergeCell ref="QCQ26:QCR26"/>
    <mergeCell ref="QBU26:QBV26"/>
    <mergeCell ref="QBW26:QBX26"/>
    <mergeCell ref="QBY26:QBZ26"/>
    <mergeCell ref="QCA26:QCB26"/>
    <mergeCell ref="QCC26:QCD26"/>
    <mergeCell ref="QCE26:QCF26"/>
    <mergeCell ref="QBI26:QBJ26"/>
    <mergeCell ref="QBK26:QBL26"/>
    <mergeCell ref="QBM26:QBN26"/>
    <mergeCell ref="QBO26:QBP26"/>
    <mergeCell ref="QBQ26:QBR26"/>
    <mergeCell ref="QBS26:QBT26"/>
    <mergeCell ref="QDQ26:QDR26"/>
    <mergeCell ref="QDS26:QDT26"/>
    <mergeCell ref="QDU26:QDV26"/>
    <mergeCell ref="QDW26:QDX26"/>
    <mergeCell ref="QDY26:QDZ26"/>
    <mergeCell ref="QEA26:QEB26"/>
    <mergeCell ref="QDE26:QDF26"/>
    <mergeCell ref="QDG26:QDH26"/>
    <mergeCell ref="QDI26:QDJ26"/>
    <mergeCell ref="QDK26:QDL26"/>
    <mergeCell ref="QDM26:QDN26"/>
    <mergeCell ref="QDO26:QDP26"/>
    <mergeCell ref="QCS26:QCT26"/>
    <mergeCell ref="QCU26:QCV26"/>
    <mergeCell ref="QCW26:QCX26"/>
    <mergeCell ref="QCY26:QCZ26"/>
    <mergeCell ref="QDA26:QDB26"/>
    <mergeCell ref="QDC26:QDD26"/>
    <mergeCell ref="QFA26:QFB26"/>
    <mergeCell ref="QFC26:QFD26"/>
    <mergeCell ref="QFE26:QFF26"/>
    <mergeCell ref="QFG26:QFH26"/>
    <mergeCell ref="QFI26:QFJ26"/>
    <mergeCell ref="QFK26:QFL26"/>
    <mergeCell ref="QEO26:QEP26"/>
    <mergeCell ref="QEQ26:QER26"/>
    <mergeCell ref="QES26:QET26"/>
    <mergeCell ref="QEU26:QEV26"/>
    <mergeCell ref="QEW26:QEX26"/>
    <mergeCell ref="QEY26:QEZ26"/>
    <mergeCell ref="QEC26:QED26"/>
    <mergeCell ref="QEE26:QEF26"/>
    <mergeCell ref="QEG26:QEH26"/>
    <mergeCell ref="QEI26:QEJ26"/>
    <mergeCell ref="QEK26:QEL26"/>
    <mergeCell ref="QEM26:QEN26"/>
    <mergeCell ref="QGK26:QGL26"/>
    <mergeCell ref="QGM26:QGN26"/>
    <mergeCell ref="QGO26:QGP26"/>
    <mergeCell ref="QGQ26:QGR26"/>
    <mergeCell ref="QGS26:QGT26"/>
    <mergeCell ref="QGU26:QGV26"/>
    <mergeCell ref="QFY26:QFZ26"/>
    <mergeCell ref="QGA26:QGB26"/>
    <mergeCell ref="QGC26:QGD26"/>
    <mergeCell ref="QGE26:QGF26"/>
    <mergeCell ref="QGG26:QGH26"/>
    <mergeCell ref="QGI26:QGJ26"/>
    <mergeCell ref="QFM26:QFN26"/>
    <mergeCell ref="QFO26:QFP26"/>
    <mergeCell ref="QFQ26:QFR26"/>
    <mergeCell ref="QFS26:QFT26"/>
    <mergeCell ref="QFU26:QFV26"/>
    <mergeCell ref="QFW26:QFX26"/>
    <mergeCell ref="QHU26:QHV26"/>
    <mergeCell ref="QHW26:QHX26"/>
    <mergeCell ref="QHY26:QHZ26"/>
    <mergeCell ref="QIA26:QIB26"/>
    <mergeCell ref="QIC26:QID26"/>
    <mergeCell ref="QIE26:QIF26"/>
    <mergeCell ref="QHI26:QHJ26"/>
    <mergeCell ref="QHK26:QHL26"/>
    <mergeCell ref="QHM26:QHN26"/>
    <mergeCell ref="QHO26:QHP26"/>
    <mergeCell ref="QHQ26:QHR26"/>
    <mergeCell ref="QHS26:QHT26"/>
    <mergeCell ref="QGW26:QGX26"/>
    <mergeCell ref="QGY26:QGZ26"/>
    <mergeCell ref="QHA26:QHB26"/>
    <mergeCell ref="QHC26:QHD26"/>
    <mergeCell ref="QHE26:QHF26"/>
    <mergeCell ref="QHG26:QHH26"/>
    <mergeCell ref="QJE26:QJF26"/>
    <mergeCell ref="QJG26:QJH26"/>
    <mergeCell ref="QJI26:QJJ26"/>
    <mergeCell ref="QJK26:QJL26"/>
    <mergeCell ref="QJM26:QJN26"/>
    <mergeCell ref="QJO26:QJP26"/>
    <mergeCell ref="QIS26:QIT26"/>
    <mergeCell ref="QIU26:QIV26"/>
    <mergeCell ref="QIW26:QIX26"/>
    <mergeCell ref="QIY26:QIZ26"/>
    <mergeCell ref="QJA26:QJB26"/>
    <mergeCell ref="QJC26:QJD26"/>
    <mergeCell ref="QIG26:QIH26"/>
    <mergeCell ref="QII26:QIJ26"/>
    <mergeCell ref="QIK26:QIL26"/>
    <mergeCell ref="QIM26:QIN26"/>
    <mergeCell ref="QIO26:QIP26"/>
    <mergeCell ref="QIQ26:QIR26"/>
    <mergeCell ref="QKO26:QKP26"/>
    <mergeCell ref="QKQ26:QKR26"/>
    <mergeCell ref="QKS26:QKT26"/>
    <mergeCell ref="QKU26:QKV26"/>
    <mergeCell ref="QKW26:QKX26"/>
    <mergeCell ref="QKY26:QKZ26"/>
    <mergeCell ref="QKC26:QKD26"/>
    <mergeCell ref="QKE26:QKF26"/>
    <mergeCell ref="QKG26:QKH26"/>
    <mergeCell ref="QKI26:QKJ26"/>
    <mergeCell ref="QKK26:QKL26"/>
    <mergeCell ref="QKM26:QKN26"/>
    <mergeCell ref="QJQ26:QJR26"/>
    <mergeCell ref="QJS26:QJT26"/>
    <mergeCell ref="QJU26:QJV26"/>
    <mergeCell ref="QJW26:QJX26"/>
    <mergeCell ref="QJY26:QJZ26"/>
    <mergeCell ref="QKA26:QKB26"/>
    <mergeCell ref="QLY26:QLZ26"/>
    <mergeCell ref="QMA26:QMB26"/>
    <mergeCell ref="QMC26:QMD26"/>
    <mergeCell ref="QME26:QMF26"/>
    <mergeCell ref="QMG26:QMH26"/>
    <mergeCell ref="QMI26:QMJ26"/>
    <mergeCell ref="QLM26:QLN26"/>
    <mergeCell ref="QLO26:QLP26"/>
    <mergeCell ref="QLQ26:QLR26"/>
    <mergeCell ref="QLS26:QLT26"/>
    <mergeCell ref="QLU26:QLV26"/>
    <mergeCell ref="QLW26:QLX26"/>
    <mergeCell ref="QLA26:QLB26"/>
    <mergeCell ref="QLC26:QLD26"/>
    <mergeCell ref="QLE26:QLF26"/>
    <mergeCell ref="QLG26:QLH26"/>
    <mergeCell ref="QLI26:QLJ26"/>
    <mergeCell ref="QLK26:QLL26"/>
    <mergeCell ref="QNI26:QNJ26"/>
    <mergeCell ref="QNK26:QNL26"/>
    <mergeCell ref="QNM26:QNN26"/>
    <mergeCell ref="QNO26:QNP26"/>
    <mergeCell ref="QNQ26:QNR26"/>
    <mergeCell ref="QNS26:QNT26"/>
    <mergeCell ref="QMW26:QMX26"/>
    <mergeCell ref="QMY26:QMZ26"/>
    <mergeCell ref="QNA26:QNB26"/>
    <mergeCell ref="QNC26:QND26"/>
    <mergeCell ref="QNE26:QNF26"/>
    <mergeCell ref="QNG26:QNH26"/>
    <mergeCell ref="QMK26:QML26"/>
    <mergeCell ref="QMM26:QMN26"/>
    <mergeCell ref="QMO26:QMP26"/>
    <mergeCell ref="QMQ26:QMR26"/>
    <mergeCell ref="QMS26:QMT26"/>
    <mergeCell ref="QMU26:QMV26"/>
    <mergeCell ref="QOS26:QOT26"/>
    <mergeCell ref="QOU26:QOV26"/>
    <mergeCell ref="QOW26:QOX26"/>
    <mergeCell ref="QOY26:QOZ26"/>
    <mergeCell ref="QPA26:QPB26"/>
    <mergeCell ref="QPC26:QPD26"/>
    <mergeCell ref="QOG26:QOH26"/>
    <mergeCell ref="QOI26:QOJ26"/>
    <mergeCell ref="QOK26:QOL26"/>
    <mergeCell ref="QOM26:QON26"/>
    <mergeCell ref="QOO26:QOP26"/>
    <mergeCell ref="QOQ26:QOR26"/>
    <mergeCell ref="QNU26:QNV26"/>
    <mergeCell ref="QNW26:QNX26"/>
    <mergeCell ref="QNY26:QNZ26"/>
    <mergeCell ref="QOA26:QOB26"/>
    <mergeCell ref="QOC26:QOD26"/>
    <mergeCell ref="QOE26:QOF26"/>
    <mergeCell ref="QQC26:QQD26"/>
    <mergeCell ref="QQE26:QQF26"/>
    <mergeCell ref="QQG26:QQH26"/>
    <mergeCell ref="QQI26:QQJ26"/>
    <mergeCell ref="QQK26:QQL26"/>
    <mergeCell ref="QQM26:QQN26"/>
    <mergeCell ref="QPQ26:QPR26"/>
    <mergeCell ref="QPS26:QPT26"/>
    <mergeCell ref="QPU26:QPV26"/>
    <mergeCell ref="QPW26:QPX26"/>
    <mergeCell ref="QPY26:QPZ26"/>
    <mergeCell ref="QQA26:QQB26"/>
    <mergeCell ref="QPE26:QPF26"/>
    <mergeCell ref="QPG26:QPH26"/>
    <mergeCell ref="QPI26:QPJ26"/>
    <mergeCell ref="QPK26:QPL26"/>
    <mergeCell ref="QPM26:QPN26"/>
    <mergeCell ref="QPO26:QPP26"/>
    <mergeCell ref="QRM26:QRN26"/>
    <mergeCell ref="QRO26:QRP26"/>
    <mergeCell ref="QRQ26:QRR26"/>
    <mergeCell ref="QRS26:QRT26"/>
    <mergeCell ref="QRU26:QRV26"/>
    <mergeCell ref="QRW26:QRX26"/>
    <mergeCell ref="QRA26:QRB26"/>
    <mergeCell ref="QRC26:QRD26"/>
    <mergeCell ref="QRE26:QRF26"/>
    <mergeCell ref="QRG26:QRH26"/>
    <mergeCell ref="QRI26:QRJ26"/>
    <mergeCell ref="QRK26:QRL26"/>
    <mergeCell ref="QQO26:QQP26"/>
    <mergeCell ref="QQQ26:QQR26"/>
    <mergeCell ref="QQS26:QQT26"/>
    <mergeCell ref="QQU26:QQV26"/>
    <mergeCell ref="QQW26:QQX26"/>
    <mergeCell ref="QQY26:QQZ26"/>
    <mergeCell ref="QSW26:QSX26"/>
    <mergeCell ref="QSY26:QSZ26"/>
    <mergeCell ref="QTA26:QTB26"/>
    <mergeCell ref="QTC26:QTD26"/>
    <mergeCell ref="QTE26:QTF26"/>
    <mergeCell ref="QTG26:QTH26"/>
    <mergeCell ref="QSK26:QSL26"/>
    <mergeCell ref="QSM26:QSN26"/>
    <mergeCell ref="QSO26:QSP26"/>
    <mergeCell ref="QSQ26:QSR26"/>
    <mergeCell ref="QSS26:QST26"/>
    <mergeCell ref="QSU26:QSV26"/>
    <mergeCell ref="QRY26:QRZ26"/>
    <mergeCell ref="QSA26:QSB26"/>
    <mergeCell ref="QSC26:QSD26"/>
    <mergeCell ref="QSE26:QSF26"/>
    <mergeCell ref="QSG26:QSH26"/>
    <mergeCell ref="QSI26:QSJ26"/>
    <mergeCell ref="QUG26:QUH26"/>
    <mergeCell ref="QUI26:QUJ26"/>
    <mergeCell ref="QUK26:QUL26"/>
    <mergeCell ref="QUM26:QUN26"/>
    <mergeCell ref="QUO26:QUP26"/>
    <mergeCell ref="QUQ26:QUR26"/>
    <mergeCell ref="QTU26:QTV26"/>
    <mergeCell ref="QTW26:QTX26"/>
    <mergeCell ref="QTY26:QTZ26"/>
    <mergeCell ref="QUA26:QUB26"/>
    <mergeCell ref="QUC26:QUD26"/>
    <mergeCell ref="QUE26:QUF26"/>
    <mergeCell ref="QTI26:QTJ26"/>
    <mergeCell ref="QTK26:QTL26"/>
    <mergeCell ref="QTM26:QTN26"/>
    <mergeCell ref="QTO26:QTP26"/>
    <mergeCell ref="QTQ26:QTR26"/>
    <mergeCell ref="QTS26:QTT26"/>
    <mergeCell ref="QVQ26:QVR26"/>
    <mergeCell ref="QVS26:QVT26"/>
    <mergeCell ref="QVU26:QVV26"/>
    <mergeCell ref="QVW26:QVX26"/>
    <mergeCell ref="QVY26:QVZ26"/>
    <mergeCell ref="QWA26:QWB26"/>
    <mergeCell ref="QVE26:QVF26"/>
    <mergeCell ref="QVG26:QVH26"/>
    <mergeCell ref="QVI26:QVJ26"/>
    <mergeCell ref="QVK26:QVL26"/>
    <mergeCell ref="QVM26:QVN26"/>
    <mergeCell ref="QVO26:QVP26"/>
    <mergeCell ref="QUS26:QUT26"/>
    <mergeCell ref="QUU26:QUV26"/>
    <mergeCell ref="QUW26:QUX26"/>
    <mergeCell ref="QUY26:QUZ26"/>
    <mergeCell ref="QVA26:QVB26"/>
    <mergeCell ref="QVC26:QVD26"/>
    <mergeCell ref="QXA26:QXB26"/>
    <mergeCell ref="QXC26:QXD26"/>
    <mergeCell ref="QXE26:QXF26"/>
    <mergeCell ref="QXG26:QXH26"/>
    <mergeCell ref="QXI26:QXJ26"/>
    <mergeCell ref="QXK26:QXL26"/>
    <mergeCell ref="QWO26:QWP26"/>
    <mergeCell ref="QWQ26:QWR26"/>
    <mergeCell ref="QWS26:QWT26"/>
    <mergeCell ref="QWU26:QWV26"/>
    <mergeCell ref="QWW26:QWX26"/>
    <mergeCell ref="QWY26:QWZ26"/>
    <mergeCell ref="QWC26:QWD26"/>
    <mergeCell ref="QWE26:QWF26"/>
    <mergeCell ref="QWG26:QWH26"/>
    <mergeCell ref="QWI26:QWJ26"/>
    <mergeCell ref="QWK26:QWL26"/>
    <mergeCell ref="QWM26:QWN26"/>
    <mergeCell ref="QYK26:QYL26"/>
    <mergeCell ref="QYM26:QYN26"/>
    <mergeCell ref="QYO26:QYP26"/>
    <mergeCell ref="QYQ26:QYR26"/>
    <mergeCell ref="QYS26:QYT26"/>
    <mergeCell ref="QYU26:QYV26"/>
    <mergeCell ref="QXY26:QXZ26"/>
    <mergeCell ref="QYA26:QYB26"/>
    <mergeCell ref="QYC26:QYD26"/>
    <mergeCell ref="QYE26:QYF26"/>
    <mergeCell ref="QYG26:QYH26"/>
    <mergeCell ref="QYI26:QYJ26"/>
    <mergeCell ref="QXM26:QXN26"/>
    <mergeCell ref="QXO26:QXP26"/>
    <mergeCell ref="QXQ26:QXR26"/>
    <mergeCell ref="QXS26:QXT26"/>
    <mergeCell ref="QXU26:QXV26"/>
    <mergeCell ref="QXW26:QXX26"/>
    <mergeCell ref="QZU26:QZV26"/>
    <mergeCell ref="QZW26:QZX26"/>
    <mergeCell ref="QZY26:QZZ26"/>
    <mergeCell ref="RAA26:RAB26"/>
    <mergeCell ref="RAC26:RAD26"/>
    <mergeCell ref="RAE26:RAF26"/>
    <mergeCell ref="QZI26:QZJ26"/>
    <mergeCell ref="QZK26:QZL26"/>
    <mergeCell ref="QZM26:QZN26"/>
    <mergeCell ref="QZO26:QZP26"/>
    <mergeCell ref="QZQ26:QZR26"/>
    <mergeCell ref="QZS26:QZT26"/>
    <mergeCell ref="QYW26:QYX26"/>
    <mergeCell ref="QYY26:QYZ26"/>
    <mergeCell ref="QZA26:QZB26"/>
    <mergeCell ref="QZC26:QZD26"/>
    <mergeCell ref="QZE26:QZF26"/>
    <mergeCell ref="QZG26:QZH26"/>
    <mergeCell ref="RBE26:RBF26"/>
    <mergeCell ref="RBG26:RBH26"/>
    <mergeCell ref="RBI26:RBJ26"/>
    <mergeCell ref="RBK26:RBL26"/>
    <mergeCell ref="RBM26:RBN26"/>
    <mergeCell ref="RBO26:RBP26"/>
    <mergeCell ref="RAS26:RAT26"/>
    <mergeCell ref="RAU26:RAV26"/>
    <mergeCell ref="RAW26:RAX26"/>
    <mergeCell ref="RAY26:RAZ26"/>
    <mergeCell ref="RBA26:RBB26"/>
    <mergeCell ref="RBC26:RBD26"/>
    <mergeCell ref="RAG26:RAH26"/>
    <mergeCell ref="RAI26:RAJ26"/>
    <mergeCell ref="RAK26:RAL26"/>
    <mergeCell ref="RAM26:RAN26"/>
    <mergeCell ref="RAO26:RAP26"/>
    <mergeCell ref="RAQ26:RAR26"/>
    <mergeCell ref="RCO26:RCP26"/>
    <mergeCell ref="RCQ26:RCR26"/>
    <mergeCell ref="RCS26:RCT26"/>
    <mergeCell ref="RCU26:RCV26"/>
    <mergeCell ref="RCW26:RCX26"/>
    <mergeCell ref="RCY26:RCZ26"/>
    <mergeCell ref="RCC26:RCD26"/>
    <mergeCell ref="RCE26:RCF26"/>
    <mergeCell ref="RCG26:RCH26"/>
    <mergeCell ref="RCI26:RCJ26"/>
    <mergeCell ref="RCK26:RCL26"/>
    <mergeCell ref="RCM26:RCN26"/>
    <mergeCell ref="RBQ26:RBR26"/>
    <mergeCell ref="RBS26:RBT26"/>
    <mergeCell ref="RBU26:RBV26"/>
    <mergeCell ref="RBW26:RBX26"/>
    <mergeCell ref="RBY26:RBZ26"/>
    <mergeCell ref="RCA26:RCB26"/>
    <mergeCell ref="RDY26:RDZ26"/>
    <mergeCell ref="REA26:REB26"/>
    <mergeCell ref="REC26:RED26"/>
    <mergeCell ref="REE26:REF26"/>
    <mergeCell ref="REG26:REH26"/>
    <mergeCell ref="REI26:REJ26"/>
    <mergeCell ref="RDM26:RDN26"/>
    <mergeCell ref="RDO26:RDP26"/>
    <mergeCell ref="RDQ26:RDR26"/>
    <mergeCell ref="RDS26:RDT26"/>
    <mergeCell ref="RDU26:RDV26"/>
    <mergeCell ref="RDW26:RDX26"/>
    <mergeCell ref="RDA26:RDB26"/>
    <mergeCell ref="RDC26:RDD26"/>
    <mergeCell ref="RDE26:RDF26"/>
    <mergeCell ref="RDG26:RDH26"/>
    <mergeCell ref="RDI26:RDJ26"/>
    <mergeCell ref="RDK26:RDL26"/>
    <mergeCell ref="RFI26:RFJ26"/>
    <mergeCell ref="RFK26:RFL26"/>
    <mergeCell ref="RFM26:RFN26"/>
    <mergeCell ref="RFO26:RFP26"/>
    <mergeCell ref="RFQ26:RFR26"/>
    <mergeCell ref="RFS26:RFT26"/>
    <mergeCell ref="REW26:REX26"/>
    <mergeCell ref="REY26:REZ26"/>
    <mergeCell ref="RFA26:RFB26"/>
    <mergeCell ref="RFC26:RFD26"/>
    <mergeCell ref="RFE26:RFF26"/>
    <mergeCell ref="RFG26:RFH26"/>
    <mergeCell ref="REK26:REL26"/>
    <mergeCell ref="REM26:REN26"/>
    <mergeCell ref="REO26:REP26"/>
    <mergeCell ref="REQ26:RER26"/>
    <mergeCell ref="RES26:RET26"/>
    <mergeCell ref="REU26:REV26"/>
    <mergeCell ref="RGS26:RGT26"/>
    <mergeCell ref="RGU26:RGV26"/>
    <mergeCell ref="RGW26:RGX26"/>
    <mergeCell ref="RGY26:RGZ26"/>
    <mergeCell ref="RHA26:RHB26"/>
    <mergeCell ref="RHC26:RHD26"/>
    <mergeCell ref="RGG26:RGH26"/>
    <mergeCell ref="RGI26:RGJ26"/>
    <mergeCell ref="RGK26:RGL26"/>
    <mergeCell ref="RGM26:RGN26"/>
    <mergeCell ref="RGO26:RGP26"/>
    <mergeCell ref="RGQ26:RGR26"/>
    <mergeCell ref="RFU26:RFV26"/>
    <mergeCell ref="RFW26:RFX26"/>
    <mergeCell ref="RFY26:RFZ26"/>
    <mergeCell ref="RGA26:RGB26"/>
    <mergeCell ref="RGC26:RGD26"/>
    <mergeCell ref="RGE26:RGF26"/>
    <mergeCell ref="RIC26:RID26"/>
    <mergeCell ref="RIE26:RIF26"/>
    <mergeCell ref="RIG26:RIH26"/>
    <mergeCell ref="RII26:RIJ26"/>
    <mergeCell ref="RIK26:RIL26"/>
    <mergeCell ref="RIM26:RIN26"/>
    <mergeCell ref="RHQ26:RHR26"/>
    <mergeCell ref="RHS26:RHT26"/>
    <mergeCell ref="RHU26:RHV26"/>
    <mergeCell ref="RHW26:RHX26"/>
    <mergeCell ref="RHY26:RHZ26"/>
    <mergeCell ref="RIA26:RIB26"/>
    <mergeCell ref="RHE26:RHF26"/>
    <mergeCell ref="RHG26:RHH26"/>
    <mergeCell ref="RHI26:RHJ26"/>
    <mergeCell ref="RHK26:RHL26"/>
    <mergeCell ref="RHM26:RHN26"/>
    <mergeCell ref="RHO26:RHP26"/>
    <mergeCell ref="RJM26:RJN26"/>
    <mergeCell ref="RJO26:RJP26"/>
    <mergeCell ref="RJQ26:RJR26"/>
    <mergeCell ref="RJS26:RJT26"/>
    <mergeCell ref="RJU26:RJV26"/>
    <mergeCell ref="RJW26:RJX26"/>
    <mergeCell ref="RJA26:RJB26"/>
    <mergeCell ref="RJC26:RJD26"/>
    <mergeCell ref="RJE26:RJF26"/>
    <mergeCell ref="RJG26:RJH26"/>
    <mergeCell ref="RJI26:RJJ26"/>
    <mergeCell ref="RJK26:RJL26"/>
    <mergeCell ref="RIO26:RIP26"/>
    <mergeCell ref="RIQ26:RIR26"/>
    <mergeCell ref="RIS26:RIT26"/>
    <mergeCell ref="RIU26:RIV26"/>
    <mergeCell ref="RIW26:RIX26"/>
    <mergeCell ref="RIY26:RIZ26"/>
    <mergeCell ref="RKW26:RKX26"/>
    <mergeCell ref="RKY26:RKZ26"/>
    <mergeCell ref="RLA26:RLB26"/>
    <mergeCell ref="RLC26:RLD26"/>
    <mergeCell ref="RLE26:RLF26"/>
    <mergeCell ref="RLG26:RLH26"/>
    <mergeCell ref="RKK26:RKL26"/>
    <mergeCell ref="RKM26:RKN26"/>
    <mergeCell ref="RKO26:RKP26"/>
    <mergeCell ref="RKQ26:RKR26"/>
    <mergeCell ref="RKS26:RKT26"/>
    <mergeCell ref="RKU26:RKV26"/>
    <mergeCell ref="RJY26:RJZ26"/>
    <mergeCell ref="RKA26:RKB26"/>
    <mergeCell ref="RKC26:RKD26"/>
    <mergeCell ref="RKE26:RKF26"/>
    <mergeCell ref="RKG26:RKH26"/>
    <mergeCell ref="RKI26:RKJ26"/>
    <mergeCell ref="RMG26:RMH26"/>
    <mergeCell ref="RMI26:RMJ26"/>
    <mergeCell ref="RMK26:RML26"/>
    <mergeCell ref="RMM26:RMN26"/>
    <mergeCell ref="RMO26:RMP26"/>
    <mergeCell ref="RMQ26:RMR26"/>
    <mergeCell ref="RLU26:RLV26"/>
    <mergeCell ref="RLW26:RLX26"/>
    <mergeCell ref="RLY26:RLZ26"/>
    <mergeCell ref="RMA26:RMB26"/>
    <mergeCell ref="RMC26:RMD26"/>
    <mergeCell ref="RME26:RMF26"/>
    <mergeCell ref="RLI26:RLJ26"/>
    <mergeCell ref="RLK26:RLL26"/>
    <mergeCell ref="RLM26:RLN26"/>
    <mergeCell ref="RLO26:RLP26"/>
    <mergeCell ref="RLQ26:RLR26"/>
    <mergeCell ref="RLS26:RLT26"/>
    <mergeCell ref="RNQ26:RNR26"/>
    <mergeCell ref="RNS26:RNT26"/>
    <mergeCell ref="RNU26:RNV26"/>
    <mergeCell ref="RNW26:RNX26"/>
    <mergeCell ref="RNY26:RNZ26"/>
    <mergeCell ref="ROA26:ROB26"/>
    <mergeCell ref="RNE26:RNF26"/>
    <mergeCell ref="RNG26:RNH26"/>
    <mergeCell ref="RNI26:RNJ26"/>
    <mergeCell ref="RNK26:RNL26"/>
    <mergeCell ref="RNM26:RNN26"/>
    <mergeCell ref="RNO26:RNP26"/>
    <mergeCell ref="RMS26:RMT26"/>
    <mergeCell ref="RMU26:RMV26"/>
    <mergeCell ref="RMW26:RMX26"/>
    <mergeCell ref="RMY26:RMZ26"/>
    <mergeCell ref="RNA26:RNB26"/>
    <mergeCell ref="RNC26:RND26"/>
    <mergeCell ref="RPA26:RPB26"/>
    <mergeCell ref="RPC26:RPD26"/>
    <mergeCell ref="RPE26:RPF26"/>
    <mergeCell ref="RPG26:RPH26"/>
    <mergeCell ref="RPI26:RPJ26"/>
    <mergeCell ref="RPK26:RPL26"/>
    <mergeCell ref="ROO26:ROP26"/>
    <mergeCell ref="ROQ26:ROR26"/>
    <mergeCell ref="ROS26:ROT26"/>
    <mergeCell ref="ROU26:ROV26"/>
    <mergeCell ref="ROW26:ROX26"/>
    <mergeCell ref="ROY26:ROZ26"/>
    <mergeCell ref="ROC26:ROD26"/>
    <mergeCell ref="ROE26:ROF26"/>
    <mergeCell ref="ROG26:ROH26"/>
    <mergeCell ref="ROI26:ROJ26"/>
    <mergeCell ref="ROK26:ROL26"/>
    <mergeCell ref="ROM26:RON26"/>
    <mergeCell ref="RQK26:RQL26"/>
    <mergeCell ref="RQM26:RQN26"/>
    <mergeCell ref="RQO26:RQP26"/>
    <mergeCell ref="RQQ26:RQR26"/>
    <mergeCell ref="RQS26:RQT26"/>
    <mergeCell ref="RQU26:RQV26"/>
    <mergeCell ref="RPY26:RPZ26"/>
    <mergeCell ref="RQA26:RQB26"/>
    <mergeCell ref="RQC26:RQD26"/>
    <mergeCell ref="RQE26:RQF26"/>
    <mergeCell ref="RQG26:RQH26"/>
    <mergeCell ref="RQI26:RQJ26"/>
    <mergeCell ref="RPM26:RPN26"/>
    <mergeCell ref="RPO26:RPP26"/>
    <mergeCell ref="RPQ26:RPR26"/>
    <mergeCell ref="RPS26:RPT26"/>
    <mergeCell ref="RPU26:RPV26"/>
    <mergeCell ref="RPW26:RPX26"/>
    <mergeCell ref="RRU26:RRV26"/>
    <mergeCell ref="RRW26:RRX26"/>
    <mergeCell ref="RRY26:RRZ26"/>
    <mergeCell ref="RSA26:RSB26"/>
    <mergeCell ref="RSC26:RSD26"/>
    <mergeCell ref="RSE26:RSF26"/>
    <mergeCell ref="RRI26:RRJ26"/>
    <mergeCell ref="RRK26:RRL26"/>
    <mergeCell ref="RRM26:RRN26"/>
    <mergeCell ref="RRO26:RRP26"/>
    <mergeCell ref="RRQ26:RRR26"/>
    <mergeCell ref="RRS26:RRT26"/>
    <mergeCell ref="RQW26:RQX26"/>
    <mergeCell ref="RQY26:RQZ26"/>
    <mergeCell ref="RRA26:RRB26"/>
    <mergeCell ref="RRC26:RRD26"/>
    <mergeCell ref="RRE26:RRF26"/>
    <mergeCell ref="RRG26:RRH26"/>
    <mergeCell ref="RTE26:RTF26"/>
    <mergeCell ref="RTG26:RTH26"/>
    <mergeCell ref="RTI26:RTJ26"/>
    <mergeCell ref="RTK26:RTL26"/>
    <mergeCell ref="RTM26:RTN26"/>
    <mergeCell ref="RTO26:RTP26"/>
    <mergeCell ref="RSS26:RST26"/>
    <mergeCell ref="RSU26:RSV26"/>
    <mergeCell ref="RSW26:RSX26"/>
    <mergeCell ref="RSY26:RSZ26"/>
    <mergeCell ref="RTA26:RTB26"/>
    <mergeCell ref="RTC26:RTD26"/>
    <mergeCell ref="RSG26:RSH26"/>
    <mergeCell ref="RSI26:RSJ26"/>
    <mergeCell ref="RSK26:RSL26"/>
    <mergeCell ref="RSM26:RSN26"/>
    <mergeCell ref="RSO26:RSP26"/>
    <mergeCell ref="RSQ26:RSR26"/>
    <mergeCell ref="RUO26:RUP26"/>
    <mergeCell ref="RUQ26:RUR26"/>
    <mergeCell ref="RUS26:RUT26"/>
    <mergeCell ref="RUU26:RUV26"/>
    <mergeCell ref="RUW26:RUX26"/>
    <mergeCell ref="RUY26:RUZ26"/>
    <mergeCell ref="RUC26:RUD26"/>
    <mergeCell ref="RUE26:RUF26"/>
    <mergeCell ref="RUG26:RUH26"/>
    <mergeCell ref="RUI26:RUJ26"/>
    <mergeCell ref="RUK26:RUL26"/>
    <mergeCell ref="RUM26:RUN26"/>
    <mergeCell ref="RTQ26:RTR26"/>
    <mergeCell ref="RTS26:RTT26"/>
    <mergeCell ref="RTU26:RTV26"/>
    <mergeCell ref="RTW26:RTX26"/>
    <mergeCell ref="RTY26:RTZ26"/>
    <mergeCell ref="RUA26:RUB26"/>
    <mergeCell ref="RVY26:RVZ26"/>
    <mergeCell ref="RWA26:RWB26"/>
    <mergeCell ref="RWC26:RWD26"/>
    <mergeCell ref="RWE26:RWF26"/>
    <mergeCell ref="RWG26:RWH26"/>
    <mergeCell ref="RWI26:RWJ26"/>
    <mergeCell ref="RVM26:RVN26"/>
    <mergeCell ref="RVO26:RVP26"/>
    <mergeCell ref="RVQ26:RVR26"/>
    <mergeCell ref="RVS26:RVT26"/>
    <mergeCell ref="RVU26:RVV26"/>
    <mergeCell ref="RVW26:RVX26"/>
    <mergeCell ref="RVA26:RVB26"/>
    <mergeCell ref="RVC26:RVD26"/>
    <mergeCell ref="RVE26:RVF26"/>
    <mergeCell ref="RVG26:RVH26"/>
    <mergeCell ref="RVI26:RVJ26"/>
    <mergeCell ref="RVK26:RVL26"/>
    <mergeCell ref="RXI26:RXJ26"/>
    <mergeCell ref="RXK26:RXL26"/>
    <mergeCell ref="RXM26:RXN26"/>
    <mergeCell ref="RXO26:RXP26"/>
    <mergeCell ref="RXQ26:RXR26"/>
    <mergeCell ref="RXS26:RXT26"/>
    <mergeCell ref="RWW26:RWX26"/>
    <mergeCell ref="RWY26:RWZ26"/>
    <mergeCell ref="RXA26:RXB26"/>
    <mergeCell ref="RXC26:RXD26"/>
    <mergeCell ref="RXE26:RXF26"/>
    <mergeCell ref="RXG26:RXH26"/>
    <mergeCell ref="RWK26:RWL26"/>
    <mergeCell ref="RWM26:RWN26"/>
    <mergeCell ref="RWO26:RWP26"/>
    <mergeCell ref="RWQ26:RWR26"/>
    <mergeCell ref="RWS26:RWT26"/>
    <mergeCell ref="RWU26:RWV26"/>
    <mergeCell ref="RYS26:RYT26"/>
    <mergeCell ref="RYU26:RYV26"/>
    <mergeCell ref="RYW26:RYX26"/>
    <mergeCell ref="RYY26:RYZ26"/>
    <mergeCell ref="RZA26:RZB26"/>
    <mergeCell ref="RZC26:RZD26"/>
    <mergeCell ref="RYG26:RYH26"/>
    <mergeCell ref="RYI26:RYJ26"/>
    <mergeCell ref="RYK26:RYL26"/>
    <mergeCell ref="RYM26:RYN26"/>
    <mergeCell ref="RYO26:RYP26"/>
    <mergeCell ref="RYQ26:RYR26"/>
    <mergeCell ref="RXU26:RXV26"/>
    <mergeCell ref="RXW26:RXX26"/>
    <mergeCell ref="RXY26:RXZ26"/>
    <mergeCell ref="RYA26:RYB26"/>
    <mergeCell ref="RYC26:RYD26"/>
    <mergeCell ref="RYE26:RYF26"/>
    <mergeCell ref="SAC26:SAD26"/>
    <mergeCell ref="SAE26:SAF26"/>
    <mergeCell ref="SAG26:SAH26"/>
    <mergeCell ref="SAI26:SAJ26"/>
    <mergeCell ref="SAK26:SAL26"/>
    <mergeCell ref="SAM26:SAN26"/>
    <mergeCell ref="RZQ26:RZR26"/>
    <mergeCell ref="RZS26:RZT26"/>
    <mergeCell ref="RZU26:RZV26"/>
    <mergeCell ref="RZW26:RZX26"/>
    <mergeCell ref="RZY26:RZZ26"/>
    <mergeCell ref="SAA26:SAB26"/>
    <mergeCell ref="RZE26:RZF26"/>
    <mergeCell ref="RZG26:RZH26"/>
    <mergeCell ref="RZI26:RZJ26"/>
    <mergeCell ref="RZK26:RZL26"/>
    <mergeCell ref="RZM26:RZN26"/>
    <mergeCell ref="RZO26:RZP26"/>
    <mergeCell ref="SBM26:SBN26"/>
    <mergeCell ref="SBO26:SBP26"/>
    <mergeCell ref="SBQ26:SBR26"/>
    <mergeCell ref="SBS26:SBT26"/>
    <mergeCell ref="SBU26:SBV26"/>
    <mergeCell ref="SBW26:SBX26"/>
    <mergeCell ref="SBA26:SBB26"/>
    <mergeCell ref="SBC26:SBD26"/>
    <mergeCell ref="SBE26:SBF26"/>
    <mergeCell ref="SBG26:SBH26"/>
    <mergeCell ref="SBI26:SBJ26"/>
    <mergeCell ref="SBK26:SBL26"/>
    <mergeCell ref="SAO26:SAP26"/>
    <mergeCell ref="SAQ26:SAR26"/>
    <mergeCell ref="SAS26:SAT26"/>
    <mergeCell ref="SAU26:SAV26"/>
    <mergeCell ref="SAW26:SAX26"/>
    <mergeCell ref="SAY26:SAZ26"/>
    <mergeCell ref="SCW26:SCX26"/>
    <mergeCell ref="SCY26:SCZ26"/>
    <mergeCell ref="SDA26:SDB26"/>
    <mergeCell ref="SDC26:SDD26"/>
    <mergeCell ref="SDE26:SDF26"/>
    <mergeCell ref="SDG26:SDH26"/>
    <mergeCell ref="SCK26:SCL26"/>
    <mergeCell ref="SCM26:SCN26"/>
    <mergeCell ref="SCO26:SCP26"/>
    <mergeCell ref="SCQ26:SCR26"/>
    <mergeCell ref="SCS26:SCT26"/>
    <mergeCell ref="SCU26:SCV26"/>
    <mergeCell ref="SBY26:SBZ26"/>
    <mergeCell ref="SCA26:SCB26"/>
    <mergeCell ref="SCC26:SCD26"/>
    <mergeCell ref="SCE26:SCF26"/>
    <mergeCell ref="SCG26:SCH26"/>
    <mergeCell ref="SCI26:SCJ26"/>
    <mergeCell ref="SEG26:SEH26"/>
    <mergeCell ref="SEI26:SEJ26"/>
    <mergeCell ref="SEK26:SEL26"/>
    <mergeCell ref="SEM26:SEN26"/>
    <mergeCell ref="SEO26:SEP26"/>
    <mergeCell ref="SEQ26:SER26"/>
    <mergeCell ref="SDU26:SDV26"/>
    <mergeCell ref="SDW26:SDX26"/>
    <mergeCell ref="SDY26:SDZ26"/>
    <mergeCell ref="SEA26:SEB26"/>
    <mergeCell ref="SEC26:SED26"/>
    <mergeCell ref="SEE26:SEF26"/>
    <mergeCell ref="SDI26:SDJ26"/>
    <mergeCell ref="SDK26:SDL26"/>
    <mergeCell ref="SDM26:SDN26"/>
    <mergeCell ref="SDO26:SDP26"/>
    <mergeCell ref="SDQ26:SDR26"/>
    <mergeCell ref="SDS26:SDT26"/>
    <mergeCell ref="SFQ26:SFR26"/>
    <mergeCell ref="SFS26:SFT26"/>
    <mergeCell ref="SFU26:SFV26"/>
    <mergeCell ref="SFW26:SFX26"/>
    <mergeCell ref="SFY26:SFZ26"/>
    <mergeCell ref="SGA26:SGB26"/>
    <mergeCell ref="SFE26:SFF26"/>
    <mergeCell ref="SFG26:SFH26"/>
    <mergeCell ref="SFI26:SFJ26"/>
    <mergeCell ref="SFK26:SFL26"/>
    <mergeCell ref="SFM26:SFN26"/>
    <mergeCell ref="SFO26:SFP26"/>
    <mergeCell ref="SES26:SET26"/>
    <mergeCell ref="SEU26:SEV26"/>
    <mergeCell ref="SEW26:SEX26"/>
    <mergeCell ref="SEY26:SEZ26"/>
    <mergeCell ref="SFA26:SFB26"/>
    <mergeCell ref="SFC26:SFD26"/>
    <mergeCell ref="SHA26:SHB26"/>
    <mergeCell ref="SHC26:SHD26"/>
    <mergeCell ref="SHE26:SHF26"/>
    <mergeCell ref="SHG26:SHH26"/>
    <mergeCell ref="SHI26:SHJ26"/>
    <mergeCell ref="SHK26:SHL26"/>
    <mergeCell ref="SGO26:SGP26"/>
    <mergeCell ref="SGQ26:SGR26"/>
    <mergeCell ref="SGS26:SGT26"/>
    <mergeCell ref="SGU26:SGV26"/>
    <mergeCell ref="SGW26:SGX26"/>
    <mergeCell ref="SGY26:SGZ26"/>
    <mergeCell ref="SGC26:SGD26"/>
    <mergeCell ref="SGE26:SGF26"/>
    <mergeCell ref="SGG26:SGH26"/>
    <mergeCell ref="SGI26:SGJ26"/>
    <mergeCell ref="SGK26:SGL26"/>
    <mergeCell ref="SGM26:SGN26"/>
    <mergeCell ref="SIK26:SIL26"/>
    <mergeCell ref="SIM26:SIN26"/>
    <mergeCell ref="SIO26:SIP26"/>
    <mergeCell ref="SIQ26:SIR26"/>
    <mergeCell ref="SIS26:SIT26"/>
    <mergeCell ref="SIU26:SIV26"/>
    <mergeCell ref="SHY26:SHZ26"/>
    <mergeCell ref="SIA26:SIB26"/>
    <mergeCell ref="SIC26:SID26"/>
    <mergeCell ref="SIE26:SIF26"/>
    <mergeCell ref="SIG26:SIH26"/>
    <mergeCell ref="SII26:SIJ26"/>
    <mergeCell ref="SHM26:SHN26"/>
    <mergeCell ref="SHO26:SHP26"/>
    <mergeCell ref="SHQ26:SHR26"/>
    <mergeCell ref="SHS26:SHT26"/>
    <mergeCell ref="SHU26:SHV26"/>
    <mergeCell ref="SHW26:SHX26"/>
    <mergeCell ref="SJU26:SJV26"/>
    <mergeCell ref="SJW26:SJX26"/>
    <mergeCell ref="SJY26:SJZ26"/>
    <mergeCell ref="SKA26:SKB26"/>
    <mergeCell ref="SKC26:SKD26"/>
    <mergeCell ref="SKE26:SKF26"/>
    <mergeCell ref="SJI26:SJJ26"/>
    <mergeCell ref="SJK26:SJL26"/>
    <mergeCell ref="SJM26:SJN26"/>
    <mergeCell ref="SJO26:SJP26"/>
    <mergeCell ref="SJQ26:SJR26"/>
    <mergeCell ref="SJS26:SJT26"/>
    <mergeCell ref="SIW26:SIX26"/>
    <mergeCell ref="SIY26:SIZ26"/>
    <mergeCell ref="SJA26:SJB26"/>
    <mergeCell ref="SJC26:SJD26"/>
    <mergeCell ref="SJE26:SJF26"/>
    <mergeCell ref="SJG26:SJH26"/>
    <mergeCell ref="SLE26:SLF26"/>
    <mergeCell ref="SLG26:SLH26"/>
    <mergeCell ref="SLI26:SLJ26"/>
    <mergeCell ref="SLK26:SLL26"/>
    <mergeCell ref="SLM26:SLN26"/>
    <mergeCell ref="SLO26:SLP26"/>
    <mergeCell ref="SKS26:SKT26"/>
    <mergeCell ref="SKU26:SKV26"/>
    <mergeCell ref="SKW26:SKX26"/>
    <mergeCell ref="SKY26:SKZ26"/>
    <mergeCell ref="SLA26:SLB26"/>
    <mergeCell ref="SLC26:SLD26"/>
    <mergeCell ref="SKG26:SKH26"/>
    <mergeCell ref="SKI26:SKJ26"/>
    <mergeCell ref="SKK26:SKL26"/>
    <mergeCell ref="SKM26:SKN26"/>
    <mergeCell ref="SKO26:SKP26"/>
    <mergeCell ref="SKQ26:SKR26"/>
    <mergeCell ref="SMO26:SMP26"/>
    <mergeCell ref="SMQ26:SMR26"/>
    <mergeCell ref="SMS26:SMT26"/>
    <mergeCell ref="SMU26:SMV26"/>
    <mergeCell ref="SMW26:SMX26"/>
    <mergeCell ref="SMY26:SMZ26"/>
    <mergeCell ref="SMC26:SMD26"/>
    <mergeCell ref="SME26:SMF26"/>
    <mergeCell ref="SMG26:SMH26"/>
    <mergeCell ref="SMI26:SMJ26"/>
    <mergeCell ref="SMK26:SML26"/>
    <mergeCell ref="SMM26:SMN26"/>
    <mergeCell ref="SLQ26:SLR26"/>
    <mergeCell ref="SLS26:SLT26"/>
    <mergeCell ref="SLU26:SLV26"/>
    <mergeCell ref="SLW26:SLX26"/>
    <mergeCell ref="SLY26:SLZ26"/>
    <mergeCell ref="SMA26:SMB26"/>
    <mergeCell ref="SNY26:SNZ26"/>
    <mergeCell ref="SOA26:SOB26"/>
    <mergeCell ref="SOC26:SOD26"/>
    <mergeCell ref="SOE26:SOF26"/>
    <mergeCell ref="SOG26:SOH26"/>
    <mergeCell ref="SOI26:SOJ26"/>
    <mergeCell ref="SNM26:SNN26"/>
    <mergeCell ref="SNO26:SNP26"/>
    <mergeCell ref="SNQ26:SNR26"/>
    <mergeCell ref="SNS26:SNT26"/>
    <mergeCell ref="SNU26:SNV26"/>
    <mergeCell ref="SNW26:SNX26"/>
    <mergeCell ref="SNA26:SNB26"/>
    <mergeCell ref="SNC26:SND26"/>
    <mergeCell ref="SNE26:SNF26"/>
    <mergeCell ref="SNG26:SNH26"/>
    <mergeCell ref="SNI26:SNJ26"/>
    <mergeCell ref="SNK26:SNL26"/>
    <mergeCell ref="SPI26:SPJ26"/>
    <mergeCell ref="SPK26:SPL26"/>
    <mergeCell ref="SPM26:SPN26"/>
    <mergeCell ref="SPO26:SPP26"/>
    <mergeCell ref="SPQ26:SPR26"/>
    <mergeCell ref="SPS26:SPT26"/>
    <mergeCell ref="SOW26:SOX26"/>
    <mergeCell ref="SOY26:SOZ26"/>
    <mergeCell ref="SPA26:SPB26"/>
    <mergeCell ref="SPC26:SPD26"/>
    <mergeCell ref="SPE26:SPF26"/>
    <mergeCell ref="SPG26:SPH26"/>
    <mergeCell ref="SOK26:SOL26"/>
    <mergeCell ref="SOM26:SON26"/>
    <mergeCell ref="SOO26:SOP26"/>
    <mergeCell ref="SOQ26:SOR26"/>
    <mergeCell ref="SOS26:SOT26"/>
    <mergeCell ref="SOU26:SOV26"/>
    <mergeCell ref="SQS26:SQT26"/>
    <mergeCell ref="SQU26:SQV26"/>
    <mergeCell ref="SQW26:SQX26"/>
    <mergeCell ref="SQY26:SQZ26"/>
    <mergeCell ref="SRA26:SRB26"/>
    <mergeCell ref="SRC26:SRD26"/>
    <mergeCell ref="SQG26:SQH26"/>
    <mergeCell ref="SQI26:SQJ26"/>
    <mergeCell ref="SQK26:SQL26"/>
    <mergeCell ref="SQM26:SQN26"/>
    <mergeCell ref="SQO26:SQP26"/>
    <mergeCell ref="SQQ26:SQR26"/>
    <mergeCell ref="SPU26:SPV26"/>
    <mergeCell ref="SPW26:SPX26"/>
    <mergeCell ref="SPY26:SPZ26"/>
    <mergeCell ref="SQA26:SQB26"/>
    <mergeCell ref="SQC26:SQD26"/>
    <mergeCell ref="SQE26:SQF26"/>
    <mergeCell ref="SSC26:SSD26"/>
    <mergeCell ref="SSE26:SSF26"/>
    <mergeCell ref="SSG26:SSH26"/>
    <mergeCell ref="SSI26:SSJ26"/>
    <mergeCell ref="SSK26:SSL26"/>
    <mergeCell ref="SSM26:SSN26"/>
    <mergeCell ref="SRQ26:SRR26"/>
    <mergeCell ref="SRS26:SRT26"/>
    <mergeCell ref="SRU26:SRV26"/>
    <mergeCell ref="SRW26:SRX26"/>
    <mergeCell ref="SRY26:SRZ26"/>
    <mergeCell ref="SSA26:SSB26"/>
    <mergeCell ref="SRE26:SRF26"/>
    <mergeCell ref="SRG26:SRH26"/>
    <mergeCell ref="SRI26:SRJ26"/>
    <mergeCell ref="SRK26:SRL26"/>
    <mergeCell ref="SRM26:SRN26"/>
    <mergeCell ref="SRO26:SRP26"/>
    <mergeCell ref="STM26:STN26"/>
    <mergeCell ref="STO26:STP26"/>
    <mergeCell ref="STQ26:STR26"/>
    <mergeCell ref="STS26:STT26"/>
    <mergeCell ref="STU26:STV26"/>
    <mergeCell ref="STW26:STX26"/>
    <mergeCell ref="STA26:STB26"/>
    <mergeCell ref="STC26:STD26"/>
    <mergeCell ref="STE26:STF26"/>
    <mergeCell ref="STG26:STH26"/>
    <mergeCell ref="STI26:STJ26"/>
    <mergeCell ref="STK26:STL26"/>
    <mergeCell ref="SSO26:SSP26"/>
    <mergeCell ref="SSQ26:SSR26"/>
    <mergeCell ref="SSS26:SST26"/>
    <mergeCell ref="SSU26:SSV26"/>
    <mergeCell ref="SSW26:SSX26"/>
    <mergeCell ref="SSY26:SSZ26"/>
    <mergeCell ref="SUW26:SUX26"/>
    <mergeCell ref="SUY26:SUZ26"/>
    <mergeCell ref="SVA26:SVB26"/>
    <mergeCell ref="SVC26:SVD26"/>
    <mergeCell ref="SVE26:SVF26"/>
    <mergeCell ref="SVG26:SVH26"/>
    <mergeCell ref="SUK26:SUL26"/>
    <mergeCell ref="SUM26:SUN26"/>
    <mergeCell ref="SUO26:SUP26"/>
    <mergeCell ref="SUQ26:SUR26"/>
    <mergeCell ref="SUS26:SUT26"/>
    <mergeCell ref="SUU26:SUV26"/>
    <mergeCell ref="STY26:STZ26"/>
    <mergeCell ref="SUA26:SUB26"/>
    <mergeCell ref="SUC26:SUD26"/>
    <mergeCell ref="SUE26:SUF26"/>
    <mergeCell ref="SUG26:SUH26"/>
    <mergeCell ref="SUI26:SUJ26"/>
    <mergeCell ref="SWG26:SWH26"/>
    <mergeCell ref="SWI26:SWJ26"/>
    <mergeCell ref="SWK26:SWL26"/>
    <mergeCell ref="SWM26:SWN26"/>
    <mergeCell ref="SWO26:SWP26"/>
    <mergeCell ref="SWQ26:SWR26"/>
    <mergeCell ref="SVU26:SVV26"/>
    <mergeCell ref="SVW26:SVX26"/>
    <mergeCell ref="SVY26:SVZ26"/>
    <mergeCell ref="SWA26:SWB26"/>
    <mergeCell ref="SWC26:SWD26"/>
    <mergeCell ref="SWE26:SWF26"/>
    <mergeCell ref="SVI26:SVJ26"/>
    <mergeCell ref="SVK26:SVL26"/>
    <mergeCell ref="SVM26:SVN26"/>
    <mergeCell ref="SVO26:SVP26"/>
    <mergeCell ref="SVQ26:SVR26"/>
    <mergeCell ref="SVS26:SVT26"/>
    <mergeCell ref="SXQ26:SXR26"/>
    <mergeCell ref="SXS26:SXT26"/>
    <mergeCell ref="SXU26:SXV26"/>
    <mergeCell ref="SXW26:SXX26"/>
    <mergeCell ref="SXY26:SXZ26"/>
    <mergeCell ref="SYA26:SYB26"/>
    <mergeCell ref="SXE26:SXF26"/>
    <mergeCell ref="SXG26:SXH26"/>
    <mergeCell ref="SXI26:SXJ26"/>
    <mergeCell ref="SXK26:SXL26"/>
    <mergeCell ref="SXM26:SXN26"/>
    <mergeCell ref="SXO26:SXP26"/>
    <mergeCell ref="SWS26:SWT26"/>
    <mergeCell ref="SWU26:SWV26"/>
    <mergeCell ref="SWW26:SWX26"/>
    <mergeCell ref="SWY26:SWZ26"/>
    <mergeCell ref="SXA26:SXB26"/>
    <mergeCell ref="SXC26:SXD26"/>
    <mergeCell ref="SZA26:SZB26"/>
    <mergeCell ref="SZC26:SZD26"/>
    <mergeCell ref="SZE26:SZF26"/>
    <mergeCell ref="SZG26:SZH26"/>
    <mergeCell ref="SZI26:SZJ26"/>
    <mergeCell ref="SZK26:SZL26"/>
    <mergeCell ref="SYO26:SYP26"/>
    <mergeCell ref="SYQ26:SYR26"/>
    <mergeCell ref="SYS26:SYT26"/>
    <mergeCell ref="SYU26:SYV26"/>
    <mergeCell ref="SYW26:SYX26"/>
    <mergeCell ref="SYY26:SYZ26"/>
    <mergeCell ref="SYC26:SYD26"/>
    <mergeCell ref="SYE26:SYF26"/>
    <mergeCell ref="SYG26:SYH26"/>
    <mergeCell ref="SYI26:SYJ26"/>
    <mergeCell ref="SYK26:SYL26"/>
    <mergeCell ref="SYM26:SYN26"/>
    <mergeCell ref="TAK26:TAL26"/>
    <mergeCell ref="TAM26:TAN26"/>
    <mergeCell ref="TAO26:TAP26"/>
    <mergeCell ref="TAQ26:TAR26"/>
    <mergeCell ref="TAS26:TAT26"/>
    <mergeCell ref="TAU26:TAV26"/>
    <mergeCell ref="SZY26:SZZ26"/>
    <mergeCell ref="TAA26:TAB26"/>
    <mergeCell ref="TAC26:TAD26"/>
    <mergeCell ref="TAE26:TAF26"/>
    <mergeCell ref="TAG26:TAH26"/>
    <mergeCell ref="TAI26:TAJ26"/>
    <mergeCell ref="SZM26:SZN26"/>
    <mergeCell ref="SZO26:SZP26"/>
    <mergeCell ref="SZQ26:SZR26"/>
    <mergeCell ref="SZS26:SZT26"/>
    <mergeCell ref="SZU26:SZV26"/>
    <mergeCell ref="SZW26:SZX26"/>
    <mergeCell ref="TBU26:TBV26"/>
    <mergeCell ref="TBW26:TBX26"/>
    <mergeCell ref="TBY26:TBZ26"/>
    <mergeCell ref="TCA26:TCB26"/>
    <mergeCell ref="TCC26:TCD26"/>
    <mergeCell ref="TCE26:TCF26"/>
    <mergeCell ref="TBI26:TBJ26"/>
    <mergeCell ref="TBK26:TBL26"/>
    <mergeCell ref="TBM26:TBN26"/>
    <mergeCell ref="TBO26:TBP26"/>
    <mergeCell ref="TBQ26:TBR26"/>
    <mergeCell ref="TBS26:TBT26"/>
    <mergeCell ref="TAW26:TAX26"/>
    <mergeCell ref="TAY26:TAZ26"/>
    <mergeCell ref="TBA26:TBB26"/>
    <mergeCell ref="TBC26:TBD26"/>
    <mergeCell ref="TBE26:TBF26"/>
    <mergeCell ref="TBG26:TBH26"/>
    <mergeCell ref="TDE26:TDF26"/>
    <mergeCell ref="TDG26:TDH26"/>
    <mergeCell ref="TDI26:TDJ26"/>
    <mergeCell ref="TDK26:TDL26"/>
    <mergeCell ref="TDM26:TDN26"/>
    <mergeCell ref="TDO26:TDP26"/>
    <mergeCell ref="TCS26:TCT26"/>
    <mergeCell ref="TCU26:TCV26"/>
    <mergeCell ref="TCW26:TCX26"/>
    <mergeCell ref="TCY26:TCZ26"/>
    <mergeCell ref="TDA26:TDB26"/>
    <mergeCell ref="TDC26:TDD26"/>
    <mergeCell ref="TCG26:TCH26"/>
    <mergeCell ref="TCI26:TCJ26"/>
    <mergeCell ref="TCK26:TCL26"/>
    <mergeCell ref="TCM26:TCN26"/>
    <mergeCell ref="TCO26:TCP26"/>
    <mergeCell ref="TCQ26:TCR26"/>
    <mergeCell ref="TEO26:TEP26"/>
    <mergeCell ref="TEQ26:TER26"/>
    <mergeCell ref="TES26:TET26"/>
    <mergeCell ref="TEU26:TEV26"/>
    <mergeCell ref="TEW26:TEX26"/>
    <mergeCell ref="TEY26:TEZ26"/>
    <mergeCell ref="TEC26:TED26"/>
    <mergeCell ref="TEE26:TEF26"/>
    <mergeCell ref="TEG26:TEH26"/>
    <mergeCell ref="TEI26:TEJ26"/>
    <mergeCell ref="TEK26:TEL26"/>
    <mergeCell ref="TEM26:TEN26"/>
    <mergeCell ref="TDQ26:TDR26"/>
    <mergeCell ref="TDS26:TDT26"/>
    <mergeCell ref="TDU26:TDV26"/>
    <mergeCell ref="TDW26:TDX26"/>
    <mergeCell ref="TDY26:TDZ26"/>
    <mergeCell ref="TEA26:TEB26"/>
    <mergeCell ref="TFY26:TFZ26"/>
    <mergeCell ref="TGA26:TGB26"/>
    <mergeCell ref="TGC26:TGD26"/>
    <mergeCell ref="TGE26:TGF26"/>
    <mergeCell ref="TGG26:TGH26"/>
    <mergeCell ref="TGI26:TGJ26"/>
    <mergeCell ref="TFM26:TFN26"/>
    <mergeCell ref="TFO26:TFP26"/>
    <mergeCell ref="TFQ26:TFR26"/>
    <mergeCell ref="TFS26:TFT26"/>
    <mergeCell ref="TFU26:TFV26"/>
    <mergeCell ref="TFW26:TFX26"/>
    <mergeCell ref="TFA26:TFB26"/>
    <mergeCell ref="TFC26:TFD26"/>
    <mergeCell ref="TFE26:TFF26"/>
    <mergeCell ref="TFG26:TFH26"/>
    <mergeCell ref="TFI26:TFJ26"/>
    <mergeCell ref="TFK26:TFL26"/>
    <mergeCell ref="THI26:THJ26"/>
    <mergeCell ref="THK26:THL26"/>
    <mergeCell ref="THM26:THN26"/>
    <mergeCell ref="THO26:THP26"/>
    <mergeCell ref="THQ26:THR26"/>
    <mergeCell ref="THS26:THT26"/>
    <mergeCell ref="TGW26:TGX26"/>
    <mergeCell ref="TGY26:TGZ26"/>
    <mergeCell ref="THA26:THB26"/>
    <mergeCell ref="THC26:THD26"/>
    <mergeCell ref="THE26:THF26"/>
    <mergeCell ref="THG26:THH26"/>
    <mergeCell ref="TGK26:TGL26"/>
    <mergeCell ref="TGM26:TGN26"/>
    <mergeCell ref="TGO26:TGP26"/>
    <mergeCell ref="TGQ26:TGR26"/>
    <mergeCell ref="TGS26:TGT26"/>
    <mergeCell ref="TGU26:TGV26"/>
    <mergeCell ref="TIS26:TIT26"/>
    <mergeCell ref="TIU26:TIV26"/>
    <mergeCell ref="TIW26:TIX26"/>
    <mergeCell ref="TIY26:TIZ26"/>
    <mergeCell ref="TJA26:TJB26"/>
    <mergeCell ref="TJC26:TJD26"/>
    <mergeCell ref="TIG26:TIH26"/>
    <mergeCell ref="TII26:TIJ26"/>
    <mergeCell ref="TIK26:TIL26"/>
    <mergeCell ref="TIM26:TIN26"/>
    <mergeCell ref="TIO26:TIP26"/>
    <mergeCell ref="TIQ26:TIR26"/>
    <mergeCell ref="THU26:THV26"/>
    <mergeCell ref="THW26:THX26"/>
    <mergeCell ref="THY26:THZ26"/>
    <mergeCell ref="TIA26:TIB26"/>
    <mergeCell ref="TIC26:TID26"/>
    <mergeCell ref="TIE26:TIF26"/>
    <mergeCell ref="TKC26:TKD26"/>
    <mergeCell ref="TKE26:TKF26"/>
    <mergeCell ref="TKG26:TKH26"/>
    <mergeCell ref="TKI26:TKJ26"/>
    <mergeCell ref="TKK26:TKL26"/>
    <mergeCell ref="TKM26:TKN26"/>
    <mergeCell ref="TJQ26:TJR26"/>
    <mergeCell ref="TJS26:TJT26"/>
    <mergeCell ref="TJU26:TJV26"/>
    <mergeCell ref="TJW26:TJX26"/>
    <mergeCell ref="TJY26:TJZ26"/>
    <mergeCell ref="TKA26:TKB26"/>
    <mergeCell ref="TJE26:TJF26"/>
    <mergeCell ref="TJG26:TJH26"/>
    <mergeCell ref="TJI26:TJJ26"/>
    <mergeCell ref="TJK26:TJL26"/>
    <mergeCell ref="TJM26:TJN26"/>
    <mergeCell ref="TJO26:TJP26"/>
    <mergeCell ref="TLM26:TLN26"/>
    <mergeCell ref="TLO26:TLP26"/>
    <mergeCell ref="TLQ26:TLR26"/>
    <mergeCell ref="TLS26:TLT26"/>
    <mergeCell ref="TLU26:TLV26"/>
    <mergeCell ref="TLW26:TLX26"/>
    <mergeCell ref="TLA26:TLB26"/>
    <mergeCell ref="TLC26:TLD26"/>
    <mergeCell ref="TLE26:TLF26"/>
    <mergeCell ref="TLG26:TLH26"/>
    <mergeCell ref="TLI26:TLJ26"/>
    <mergeCell ref="TLK26:TLL26"/>
    <mergeCell ref="TKO26:TKP26"/>
    <mergeCell ref="TKQ26:TKR26"/>
    <mergeCell ref="TKS26:TKT26"/>
    <mergeCell ref="TKU26:TKV26"/>
    <mergeCell ref="TKW26:TKX26"/>
    <mergeCell ref="TKY26:TKZ26"/>
    <mergeCell ref="TMW26:TMX26"/>
    <mergeCell ref="TMY26:TMZ26"/>
    <mergeCell ref="TNA26:TNB26"/>
    <mergeCell ref="TNC26:TND26"/>
    <mergeCell ref="TNE26:TNF26"/>
    <mergeCell ref="TNG26:TNH26"/>
    <mergeCell ref="TMK26:TML26"/>
    <mergeCell ref="TMM26:TMN26"/>
    <mergeCell ref="TMO26:TMP26"/>
    <mergeCell ref="TMQ26:TMR26"/>
    <mergeCell ref="TMS26:TMT26"/>
    <mergeCell ref="TMU26:TMV26"/>
    <mergeCell ref="TLY26:TLZ26"/>
    <mergeCell ref="TMA26:TMB26"/>
    <mergeCell ref="TMC26:TMD26"/>
    <mergeCell ref="TME26:TMF26"/>
    <mergeCell ref="TMG26:TMH26"/>
    <mergeCell ref="TMI26:TMJ26"/>
    <mergeCell ref="TOG26:TOH26"/>
    <mergeCell ref="TOI26:TOJ26"/>
    <mergeCell ref="TOK26:TOL26"/>
    <mergeCell ref="TOM26:TON26"/>
    <mergeCell ref="TOO26:TOP26"/>
    <mergeCell ref="TOQ26:TOR26"/>
    <mergeCell ref="TNU26:TNV26"/>
    <mergeCell ref="TNW26:TNX26"/>
    <mergeCell ref="TNY26:TNZ26"/>
    <mergeCell ref="TOA26:TOB26"/>
    <mergeCell ref="TOC26:TOD26"/>
    <mergeCell ref="TOE26:TOF26"/>
    <mergeCell ref="TNI26:TNJ26"/>
    <mergeCell ref="TNK26:TNL26"/>
    <mergeCell ref="TNM26:TNN26"/>
    <mergeCell ref="TNO26:TNP26"/>
    <mergeCell ref="TNQ26:TNR26"/>
    <mergeCell ref="TNS26:TNT26"/>
    <mergeCell ref="TPQ26:TPR26"/>
    <mergeCell ref="TPS26:TPT26"/>
    <mergeCell ref="TPU26:TPV26"/>
    <mergeCell ref="TPW26:TPX26"/>
    <mergeCell ref="TPY26:TPZ26"/>
    <mergeCell ref="TQA26:TQB26"/>
    <mergeCell ref="TPE26:TPF26"/>
    <mergeCell ref="TPG26:TPH26"/>
    <mergeCell ref="TPI26:TPJ26"/>
    <mergeCell ref="TPK26:TPL26"/>
    <mergeCell ref="TPM26:TPN26"/>
    <mergeCell ref="TPO26:TPP26"/>
    <mergeCell ref="TOS26:TOT26"/>
    <mergeCell ref="TOU26:TOV26"/>
    <mergeCell ref="TOW26:TOX26"/>
    <mergeCell ref="TOY26:TOZ26"/>
    <mergeCell ref="TPA26:TPB26"/>
    <mergeCell ref="TPC26:TPD26"/>
    <mergeCell ref="TRA26:TRB26"/>
    <mergeCell ref="TRC26:TRD26"/>
    <mergeCell ref="TRE26:TRF26"/>
    <mergeCell ref="TRG26:TRH26"/>
    <mergeCell ref="TRI26:TRJ26"/>
    <mergeCell ref="TRK26:TRL26"/>
    <mergeCell ref="TQO26:TQP26"/>
    <mergeCell ref="TQQ26:TQR26"/>
    <mergeCell ref="TQS26:TQT26"/>
    <mergeCell ref="TQU26:TQV26"/>
    <mergeCell ref="TQW26:TQX26"/>
    <mergeCell ref="TQY26:TQZ26"/>
    <mergeCell ref="TQC26:TQD26"/>
    <mergeCell ref="TQE26:TQF26"/>
    <mergeCell ref="TQG26:TQH26"/>
    <mergeCell ref="TQI26:TQJ26"/>
    <mergeCell ref="TQK26:TQL26"/>
    <mergeCell ref="TQM26:TQN26"/>
    <mergeCell ref="TSK26:TSL26"/>
    <mergeCell ref="TSM26:TSN26"/>
    <mergeCell ref="TSO26:TSP26"/>
    <mergeCell ref="TSQ26:TSR26"/>
    <mergeCell ref="TSS26:TST26"/>
    <mergeCell ref="TSU26:TSV26"/>
    <mergeCell ref="TRY26:TRZ26"/>
    <mergeCell ref="TSA26:TSB26"/>
    <mergeCell ref="TSC26:TSD26"/>
    <mergeCell ref="TSE26:TSF26"/>
    <mergeCell ref="TSG26:TSH26"/>
    <mergeCell ref="TSI26:TSJ26"/>
    <mergeCell ref="TRM26:TRN26"/>
    <mergeCell ref="TRO26:TRP26"/>
    <mergeCell ref="TRQ26:TRR26"/>
    <mergeCell ref="TRS26:TRT26"/>
    <mergeCell ref="TRU26:TRV26"/>
    <mergeCell ref="TRW26:TRX26"/>
    <mergeCell ref="TTU26:TTV26"/>
    <mergeCell ref="TTW26:TTX26"/>
    <mergeCell ref="TTY26:TTZ26"/>
    <mergeCell ref="TUA26:TUB26"/>
    <mergeCell ref="TUC26:TUD26"/>
    <mergeCell ref="TUE26:TUF26"/>
    <mergeCell ref="TTI26:TTJ26"/>
    <mergeCell ref="TTK26:TTL26"/>
    <mergeCell ref="TTM26:TTN26"/>
    <mergeCell ref="TTO26:TTP26"/>
    <mergeCell ref="TTQ26:TTR26"/>
    <mergeCell ref="TTS26:TTT26"/>
    <mergeCell ref="TSW26:TSX26"/>
    <mergeCell ref="TSY26:TSZ26"/>
    <mergeCell ref="TTA26:TTB26"/>
    <mergeCell ref="TTC26:TTD26"/>
    <mergeCell ref="TTE26:TTF26"/>
    <mergeCell ref="TTG26:TTH26"/>
    <mergeCell ref="TVE26:TVF26"/>
    <mergeCell ref="TVG26:TVH26"/>
    <mergeCell ref="TVI26:TVJ26"/>
    <mergeCell ref="TVK26:TVL26"/>
    <mergeCell ref="TVM26:TVN26"/>
    <mergeCell ref="TVO26:TVP26"/>
    <mergeCell ref="TUS26:TUT26"/>
    <mergeCell ref="TUU26:TUV26"/>
    <mergeCell ref="TUW26:TUX26"/>
    <mergeCell ref="TUY26:TUZ26"/>
    <mergeCell ref="TVA26:TVB26"/>
    <mergeCell ref="TVC26:TVD26"/>
    <mergeCell ref="TUG26:TUH26"/>
    <mergeCell ref="TUI26:TUJ26"/>
    <mergeCell ref="TUK26:TUL26"/>
    <mergeCell ref="TUM26:TUN26"/>
    <mergeCell ref="TUO26:TUP26"/>
    <mergeCell ref="TUQ26:TUR26"/>
    <mergeCell ref="TWO26:TWP26"/>
    <mergeCell ref="TWQ26:TWR26"/>
    <mergeCell ref="TWS26:TWT26"/>
    <mergeCell ref="TWU26:TWV26"/>
    <mergeCell ref="TWW26:TWX26"/>
    <mergeCell ref="TWY26:TWZ26"/>
    <mergeCell ref="TWC26:TWD26"/>
    <mergeCell ref="TWE26:TWF26"/>
    <mergeCell ref="TWG26:TWH26"/>
    <mergeCell ref="TWI26:TWJ26"/>
    <mergeCell ref="TWK26:TWL26"/>
    <mergeCell ref="TWM26:TWN26"/>
    <mergeCell ref="TVQ26:TVR26"/>
    <mergeCell ref="TVS26:TVT26"/>
    <mergeCell ref="TVU26:TVV26"/>
    <mergeCell ref="TVW26:TVX26"/>
    <mergeCell ref="TVY26:TVZ26"/>
    <mergeCell ref="TWA26:TWB26"/>
    <mergeCell ref="TXY26:TXZ26"/>
    <mergeCell ref="TYA26:TYB26"/>
    <mergeCell ref="TYC26:TYD26"/>
    <mergeCell ref="TYE26:TYF26"/>
    <mergeCell ref="TYG26:TYH26"/>
    <mergeCell ref="TYI26:TYJ26"/>
    <mergeCell ref="TXM26:TXN26"/>
    <mergeCell ref="TXO26:TXP26"/>
    <mergeCell ref="TXQ26:TXR26"/>
    <mergeCell ref="TXS26:TXT26"/>
    <mergeCell ref="TXU26:TXV26"/>
    <mergeCell ref="TXW26:TXX26"/>
    <mergeCell ref="TXA26:TXB26"/>
    <mergeCell ref="TXC26:TXD26"/>
    <mergeCell ref="TXE26:TXF26"/>
    <mergeCell ref="TXG26:TXH26"/>
    <mergeCell ref="TXI26:TXJ26"/>
    <mergeCell ref="TXK26:TXL26"/>
    <mergeCell ref="TZI26:TZJ26"/>
    <mergeCell ref="TZK26:TZL26"/>
    <mergeCell ref="TZM26:TZN26"/>
    <mergeCell ref="TZO26:TZP26"/>
    <mergeCell ref="TZQ26:TZR26"/>
    <mergeCell ref="TZS26:TZT26"/>
    <mergeCell ref="TYW26:TYX26"/>
    <mergeCell ref="TYY26:TYZ26"/>
    <mergeCell ref="TZA26:TZB26"/>
    <mergeCell ref="TZC26:TZD26"/>
    <mergeCell ref="TZE26:TZF26"/>
    <mergeCell ref="TZG26:TZH26"/>
    <mergeCell ref="TYK26:TYL26"/>
    <mergeCell ref="TYM26:TYN26"/>
    <mergeCell ref="TYO26:TYP26"/>
    <mergeCell ref="TYQ26:TYR26"/>
    <mergeCell ref="TYS26:TYT26"/>
    <mergeCell ref="TYU26:TYV26"/>
    <mergeCell ref="UAS26:UAT26"/>
    <mergeCell ref="UAU26:UAV26"/>
    <mergeCell ref="UAW26:UAX26"/>
    <mergeCell ref="UAY26:UAZ26"/>
    <mergeCell ref="UBA26:UBB26"/>
    <mergeCell ref="UBC26:UBD26"/>
    <mergeCell ref="UAG26:UAH26"/>
    <mergeCell ref="UAI26:UAJ26"/>
    <mergeCell ref="UAK26:UAL26"/>
    <mergeCell ref="UAM26:UAN26"/>
    <mergeCell ref="UAO26:UAP26"/>
    <mergeCell ref="UAQ26:UAR26"/>
    <mergeCell ref="TZU26:TZV26"/>
    <mergeCell ref="TZW26:TZX26"/>
    <mergeCell ref="TZY26:TZZ26"/>
    <mergeCell ref="UAA26:UAB26"/>
    <mergeCell ref="UAC26:UAD26"/>
    <mergeCell ref="UAE26:UAF26"/>
    <mergeCell ref="UCC26:UCD26"/>
    <mergeCell ref="UCE26:UCF26"/>
    <mergeCell ref="UCG26:UCH26"/>
    <mergeCell ref="UCI26:UCJ26"/>
    <mergeCell ref="UCK26:UCL26"/>
    <mergeCell ref="UCM26:UCN26"/>
    <mergeCell ref="UBQ26:UBR26"/>
    <mergeCell ref="UBS26:UBT26"/>
    <mergeCell ref="UBU26:UBV26"/>
    <mergeCell ref="UBW26:UBX26"/>
    <mergeCell ref="UBY26:UBZ26"/>
    <mergeCell ref="UCA26:UCB26"/>
    <mergeCell ref="UBE26:UBF26"/>
    <mergeCell ref="UBG26:UBH26"/>
    <mergeCell ref="UBI26:UBJ26"/>
    <mergeCell ref="UBK26:UBL26"/>
    <mergeCell ref="UBM26:UBN26"/>
    <mergeCell ref="UBO26:UBP26"/>
    <mergeCell ref="UDM26:UDN26"/>
    <mergeCell ref="UDO26:UDP26"/>
    <mergeCell ref="UDQ26:UDR26"/>
    <mergeCell ref="UDS26:UDT26"/>
    <mergeCell ref="UDU26:UDV26"/>
    <mergeCell ref="UDW26:UDX26"/>
    <mergeCell ref="UDA26:UDB26"/>
    <mergeCell ref="UDC26:UDD26"/>
    <mergeCell ref="UDE26:UDF26"/>
    <mergeCell ref="UDG26:UDH26"/>
    <mergeCell ref="UDI26:UDJ26"/>
    <mergeCell ref="UDK26:UDL26"/>
    <mergeCell ref="UCO26:UCP26"/>
    <mergeCell ref="UCQ26:UCR26"/>
    <mergeCell ref="UCS26:UCT26"/>
    <mergeCell ref="UCU26:UCV26"/>
    <mergeCell ref="UCW26:UCX26"/>
    <mergeCell ref="UCY26:UCZ26"/>
    <mergeCell ref="UEW26:UEX26"/>
    <mergeCell ref="UEY26:UEZ26"/>
    <mergeCell ref="UFA26:UFB26"/>
    <mergeCell ref="UFC26:UFD26"/>
    <mergeCell ref="UFE26:UFF26"/>
    <mergeCell ref="UFG26:UFH26"/>
    <mergeCell ref="UEK26:UEL26"/>
    <mergeCell ref="UEM26:UEN26"/>
    <mergeCell ref="UEO26:UEP26"/>
    <mergeCell ref="UEQ26:UER26"/>
    <mergeCell ref="UES26:UET26"/>
    <mergeCell ref="UEU26:UEV26"/>
    <mergeCell ref="UDY26:UDZ26"/>
    <mergeCell ref="UEA26:UEB26"/>
    <mergeCell ref="UEC26:UED26"/>
    <mergeCell ref="UEE26:UEF26"/>
    <mergeCell ref="UEG26:UEH26"/>
    <mergeCell ref="UEI26:UEJ26"/>
    <mergeCell ref="UGG26:UGH26"/>
    <mergeCell ref="UGI26:UGJ26"/>
    <mergeCell ref="UGK26:UGL26"/>
    <mergeCell ref="UGM26:UGN26"/>
    <mergeCell ref="UGO26:UGP26"/>
    <mergeCell ref="UGQ26:UGR26"/>
    <mergeCell ref="UFU26:UFV26"/>
    <mergeCell ref="UFW26:UFX26"/>
    <mergeCell ref="UFY26:UFZ26"/>
    <mergeCell ref="UGA26:UGB26"/>
    <mergeCell ref="UGC26:UGD26"/>
    <mergeCell ref="UGE26:UGF26"/>
    <mergeCell ref="UFI26:UFJ26"/>
    <mergeCell ref="UFK26:UFL26"/>
    <mergeCell ref="UFM26:UFN26"/>
    <mergeCell ref="UFO26:UFP26"/>
    <mergeCell ref="UFQ26:UFR26"/>
    <mergeCell ref="UFS26:UFT26"/>
    <mergeCell ref="UHQ26:UHR26"/>
    <mergeCell ref="UHS26:UHT26"/>
    <mergeCell ref="UHU26:UHV26"/>
    <mergeCell ref="UHW26:UHX26"/>
    <mergeCell ref="UHY26:UHZ26"/>
    <mergeCell ref="UIA26:UIB26"/>
    <mergeCell ref="UHE26:UHF26"/>
    <mergeCell ref="UHG26:UHH26"/>
    <mergeCell ref="UHI26:UHJ26"/>
    <mergeCell ref="UHK26:UHL26"/>
    <mergeCell ref="UHM26:UHN26"/>
    <mergeCell ref="UHO26:UHP26"/>
    <mergeCell ref="UGS26:UGT26"/>
    <mergeCell ref="UGU26:UGV26"/>
    <mergeCell ref="UGW26:UGX26"/>
    <mergeCell ref="UGY26:UGZ26"/>
    <mergeCell ref="UHA26:UHB26"/>
    <mergeCell ref="UHC26:UHD26"/>
    <mergeCell ref="UJA26:UJB26"/>
    <mergeCell ref="UJC26:UJD26"/>
    <mergeCell ref="UJE26:UJF26"/>
    <mergeCell ref="UJG26:UJH26"/>
    <mergeCell ref="UJI26:UJJ26"/>
    <mergeCell ref="UJK26:UJL26"/>
    <mergeCell ref="UIO26:UIP26"/>
    <mergeCell ref="UIQ26:UIR26"/>
    <mergeCell ref="UIS26:UIT26"/>
    <mergeCell ref="UIU26:UIV26"/>
    <mergeCell ref="UIW26:UIX26"/>
    <mergeCell ref="UIY26:UIZ26"/>
    <mergeCell ref="UIC26:UID26"/>
    <mergeCell ref="UIE26:UIF26"/>
    <mergeCell ref="UIG26:UIH26"/>
    <mergeCell ref="UII26:UIJ26"/>
    <mergeCell ref="UIK26:UIL26"/>
    <mergeCell ref="UIM26:UIN26"/>
    <mergeCell ref="UKK26:UKL26"/>
    <mergeCell ref="UKM26:UKN26"/>
    <mergeCell ref="UKO26:UKP26"/>
    <mergeCell ref="UKQ26:UKR26"/>
    <mergeCell ref="UKS26:UKT26"/>
    <mergeCell ref="UKU26:UKV26"/>
    <mergeCell ref="UJY26:UJZ26"/>
    <mergeCell ref="UKA26:UKB26"/>
    <mergeCell ref="UKC26:UKD26"/>
    <mergeCell ref="UKE26:UKF26"/>
    <mergeCell ref="UKG26:UKH26"/>
    <mergeCell ref="UKI26:UKJ26"/>
    <mergeCell ref="UJM26:UJN26"/>
    <mergeCell ref="UJO26:UJP26"/>
    <mergeCell ref="UJQ26:UJR26"/>
    <mergeCell ref="UJS26:UJT26"/>
    <mergeCell ref="UJU26:UJV26"/>
    <mergeCell ref="UJW26:UJX26"/>
    <mergeCell ref="ULU26:ULV26"/>
    <mergeCell ref="ULW26:ULX26"/>
    <mergeCell ref="ULY26:ULZ26"/>
    <mergeCell ref="UMA26:UMB26"/>
    <mergeCell ref="UMC26:UMD26"/>
    <mergeCell ref="UME26:UMF26"/>
    <mergeCell ref="ULI26:ULJ26"/>
    <mergeCell ref="ULK26:ULL26"/>
    <mergeCell ref="ULM26:ULN26"/>
    <mergeCell ref="ULO26:ULP26"/>
    <mergeCell ref="ULQ26:ULR26"/>
    <mergeCell ref="ULS26:ULT26"/>
    <mergeCell ref="UKW26:UKX26"/>
    <mergeCell ref="UKY26:UKZ26"/>
    <mergeCell ref="ULA26:ULB26"/>
    <mergeCell ref="ULC26:ULD26"/>
    <mergeCell ref="ULE26:ULF26"/>
    <mergeCell ref="ULG26:ULH26"/>
    <mergeCell ref="UNE26:UNF26"/>
    <mergeCell ref="UNG26:UNH26"/>
    <mergeCell ref="UNI26:UNJ26"/>
    <mergeCell ref="UNK26:UNL26"/>
    <mergeCell ref="UNM26:UNN26"/>
    <mergeCell ref="UNO26:UNP26"/>
    <mergeCell ref="UMS26:UMT26"/>
    <mergeCell ref="UMU26:UMV26"/>
    <mergeCell ref="UMW26:UMX26"/>
    <mergeCell ref="UMY26:UMZ26"/>
    <mergeCell ref="UNA26:UNB26"/>
    <mergeCell ref="UNC26:UND26"/>
    <mergeCell ref="UMG26:UMH26"/>
    <mergeCell ref="UMI26:UMJ26"/>
    <mergeCell ref="UMK26:UML26"/>
    <mergeCell ref="UMM26:UMN26"/>
    <mergeCell ref="UMO26:UMP26"/>
    <mergeCell ref="UMQ26:UMR26"/>
    <mergeCell ref="UOO26:UOP26"/>
    <mergeCell ref="UOQ26:UOR26"/>
    <mergeCell ref="UOS26:UOT26"/>
    <mergeCell ref="UOU26:UOV26"/>
    <mergeCell ref="UOW26:UOX26"/>
    <mergeCell ref="UOY26:UOZ26"/>
    <mergeCell ref="UOC26:UOD26"/>
    <mergeCell ref="UOE26:UOF26"/>
    <mergeCell ref="UOG26:UOH26"/>
    <mergeCell ref="UOI26:UOJ26"/>
    <mergeCell ref="UOK26:UOL26"/>
    <mergeCell ref="UOM26:UON26"/>
    <mergeCell ref="UNQ26:UNR26"/>
    <mergeCell ref="UNS26:UNT26"/>
    <mergeCell ref="UNU26:UNV26"/>
    <mergeCell ref="UNW26:UNX26"/>
    <mergeCell ref="UNY26:UNZ26"/>
    <mergeCell ref="UOA26:UOB26"/>
    <mergeCell ref="UPY26:UPZ26"/>
    <mergeCell ref="UQA26:UQB26"/>
    <mergeCell ref="UQC26:UQD26"/>
    <mergeCell ref="UQE26:UQF26"/>
    <mergeCell ref="UQG26:UQH26"/>
    <mergeCell ref="UQI26:UQJ26"/>
    <mergeCell ref="UPM26:UPN26"/>
    <mergeCell ref="UPO26:UPP26"/>
    <mergeCell ref="UPQ26:UPR26"/>
    <mergeCell ref="UPS26:UPT26"/>
    <mergeCell ref="UPU26:UPV26"/>
    <mergeCell ref="UPW26:UPX26"/>
    <mergeCell ref="UPA26:UPB26"/>
    <mergeCell ref="UPC26:UPD26"/>
    <mergeCell ref="UPE26:UPF26"/>
    <mergeCell ref="UPG26:UPH26"/>
    <mergeCell ref="UPI26:UPJ26"/>
    <mergeCell ref="UPK26:UPL26"/>
    <mergeCell ref="URI26:URJ26"/>
    <mergeCell ref="URK26:URL26"/>
    <mergeCell ref="URM26:URN26"/>
    <mergeCell ref="URO26:URP26"/>
    <mergeCell ref="URQ26:URR26"/>
    <mergeCell ref="URS26:URT26"/>
    <mergeCell ref="UQW26:UQX26"/>
    <mergeCell ref="UQY26:UQZ26"/>
    <mergeCell ref="URA26:URB26"/>
    <mergeCell ref="URC26:URD26"/>
    <mergeCell ref="URE26:URF26"/>
    <mergeCell ref="URG26:URH26"/>
    <mergeCell ref="UQK26:UQL26"/>
    <mergeCell ref="UQM26:UQN26"/>
    <mergeCell ref="UQO26:UQP26"/>
    <mergeCell ref="UQQ26:UQR26"/>
    <mergeCell ref="UQS26:UQT26"/>
    <mergeCell ref="UQU26:UQV26"/>
    <mergeCell ref="USS26:UST26"/>
    <mergeCell ref="USU26:USV26"/>
    <mergeCell ref="USW26:USX26"/>
    <mergeCell ref="USY26:USZ26"/>
    <mergeCell ref="UTA26:UTB26"/>
    <mergeCell ref="UTC26:UTD26"/>
    <mergeCell ref="USG26:USH26"/>
    <mergeCell ref="USI26:USJ26"/>
    <mergeCell ref="USK26:USL26"/>
    <mergeCell ref="USM26:USN26"/>
    <mergeCell ref="USO26:USP26"/>
    <mergeCell ref="USQ26:USR26"/>
    <mergeCell ref="URU26:URV26"/>
    <mergeCell ref="URW26:URX26"/>
    <mergeCell ref="URY26:URZ26"/>
    <mergeCell ref="USA26:USB26"/>
    <mergeCell ref="USC26:USD26"/>
    <mergeCell ref="USE26:USF26"/>
    <mergeCell ref="UUC26:UUD26"/>
    <mergeCell ref="UUE26:UUF26"/>
    <mergeCell ref="UUG26:UUH26"/>
    <mergeCell ref="UUI26:UUJ26"/>
    <mergeCell ref="UUK26:UUL26"/>
    <mergeCell ref="UUM26:UUN26"/>
    <mergeCell ref="UTQ26:UTR26"/>
    <mergeCell ref="UTS26:UTT26"/>
    <mergeCell ref="UTU26:UTV26"/>
    <mergeCell ref="UTW26:UTX26"/>
    <mergeCell ref="UTY26:UTZ26"/>
    <mergeCell ref="UUA26:UUB26"/>
    <mergeCell ref="UTE26:UTF26"/>
    <mergeCell ref="UTG26:UTH26"/>
    <mergeCell ref="UTI26:UTJ26"/>
    <mergeCell ref="UTK26:UTL26"/>
    <mergeCell ref="UTM26:UTN26"/>
    <mergeCell ref="UTO26:UTP26"/>
    <mergeCell ref="UVM26:UVN26"/>
    <mergeCell ref="UVO26:UVP26"/>
    <mergeCell ref="UVQ26:UVR26"/>
    <mergeCell ref="UVS26:UVT26"/>
    <mergeCell ref="UVU26:UVV26"/>
    <mergeCell ref="UVW26:UVX26"/>
    <mergeCell ref="UVA26:UVB26"/>
    <mergeCell ref="UVC26:UVD26"/>
    <mergeCell ref="UVE26:UVF26"/>
    <mergeCell ref="UVG26:UVH26"/>
    <mergeCell ref="UVI26:UVJ26"/>
    <mergeCell ref="UVK26:UVL26"/>
    <mergeCell ref="UUO26:UUP26"/>
    <mergeCell ref="UUQ26:UUR26"/>
    <mergeCell ref="UUS26:UUT26"/>
    <mergeCell ref="UUU26:UUV26"/>
    <mergeCell ref="UUW26:UUX26"/>
    <mergeCell ref="UUY26:UUZ26"/>
    <mergeCell ref="UWW26:UWX26"/>
    <mergeCell ref="UWY26:UWZ26"/>
    <mergeCell ref="UXA26:UXB26"/>
    <mergeCell ref="UXC26:UXD26"/>
    <mergeCell ref="UXE26:UXF26"/>
    <mergeCell ref="UXG26:UXH26"/>
    <mergeCell ref="UWK26:UWL26"/>
    <mergeCell ref="UWM26:UWN26"/>
    <mergeCell ref="UWO26:UWP26"/>
    <mergeCell ref="UWQ26:UWR26"/>
    <mergeCell ref="UWS26:UWT26"/>
    <mergeCell ref="UWU26:UWV26"/>
    <mergeCell ref="UVY26:UVZ26"/>
    <mergeCell ref="UWA26:UWB26"/>
    <mergeCell ref="UWC26:UWD26"/>
    <mergeCell ref="UWE26:UWF26"/>
    <mergeCell ref="UWG26:UWH26"/>
    <mergeCell ref="UWI26:UWJ26"/>
    <mergeCell ref="UYG26:UYH26"/>
    <mergeCell ref="UYI26:UYJ26"/>
    <mergeCell ref="UYK26:UYL26"/>
    <mergeCell ref="UYM26:UYN26"/>
    <mergeCell ref="UYO26:UYP26"/>
    <mergeCell ref="UYQ26:UYR26"/>
    <mergeCell ref="UXU26:UXV26"/>
    <mergeCell ref="UXW26:UXX26"/>
    <mergeCell ref="UXY26:UXZ26"/>
    <mergeCell ref="UYA26:UYB26"/>
    <mergeCell ref="UYC26:UYD26"/>
    <mergeCell ref="UYE26:UYF26"/>
    <mergeCell ref="UXI26:UXJ26"/>
    <mergeCell ref="UXK26:UXL26"/>
    <mergeCell ref="UXM26:UXN26"/>
    <mergeCell ref="UXO26:UXP26"/>
    <mergeCell ref="UXQ26:UXR26"/>
    <mergeCell ref="UXS26:UXT26"/>
    <mergeCell ref="UZQ26:UZR26"/>
    <mergeCell ref="UZS26:UZT26"/>
    <mergeCell ref="UZU26:UZV26"/>
    <mergeCell ref="UZW26:UZX26"/>
    <mergeCell ref="UZY26:UZZ26"/>
    <mergeCell ref="VAA26:VAB26"/>
    <mergeCell ref="UZE26:UZF26"/>
    <mergeCell ref="UZG26:UZH26"/>
    <mergeCell ref="UZI26:UZJ26"/>
    <mergeCell ref="UZK26:UZL26"/>
    <mergeCell ref="UZM26:UZN26"/>
    <mergeCell ref="UZO26:UZP26"/>
    <mergeCell ref="UYS26:UYT26"/>
    <mergeCell ref="UYU26:UYV26"/>
    <mergeCell ref="UYW26:UYX26"/>
    <mergeCell ref="UYY26:UYZ26"/>
    <mergeCell ref="UZA26:UZB26"/>
    <mergeCell ref="UZC26:UZD26"/>
    <mergeCell ref="VBA26:VBB26"/>
    <mergeCell ref="VBC26:VBD26"/>
    <mergeCell ref="VBE26:VBF26"/>
    <mergeCell ref="VBG26:VBH26"/>
    <mergeCell ref="VBI26:VBJ26"/>
    <mergeCell ref="VBK26:VBL26"/>
    <mergeCell ref="VAO26:VAP26"/>
    <mergeCell ref="VAQ26:VAR26"/>
    <mergeCell ref="VAS26:VAT26"/>
    <mergeCell ref="VAU26:VAV26"/>
    <mergeCell ref="VAW26:VAX26"/>
    <mergeCell ref="VAY26:VAZ26"/>
    <mergeCell ref="VAC26:VAD26"/>
    <mergeCell ref="VAE26:VAF26"/>
    <mergeCell ref="VAG26:VAH26"/>
    <mergeCell ref="VAI26:VAJ26"/>
    <mergeCell ref="VAK26:VAL26"/>
    <mergeCell ref="VAM26:VAN26"/>
    <mergeCell ref="VCK26:VCL26"/>
    <mergeCell ref="VCM26:VCN26"/>
    <mergeCell ref="VCO26:VCP26"/>
    <mergeCell ref="VCQ26:VCR26"/>
    <mergeCell ref="VCS26:VCT26"/>
    <mergeCell ref="VCU26:VCV26"/>
    <mergeCell ref="VBY26:VBZ26"/>
    <mergeCell ref="VCA26:VCB26"/>
    <mergeCell ref="VCC26:VCD26"/>
    <mergeCell ref="VCE26:VCF26"/>
    <mergeCell ref="VCG26:VCH26"/>
    <mergeCell ref="VCI26:VCJ26"/>
    <mergeCell ref="VBM26:VBN26"/>
    <mergeCell ref="VBO26:VBP26"/>
    <mergeCell ref="VBQ26:VBR26"/>
    <mergeCell ref="VBS26:VBT26"/>
    <mergeCell ref="VBU26:VBV26"/>
    <mergeCell ref="VBW26:VBX26"/>
    <mergeCell ref="VDU26:VDV26"/>
    <mergeCell ref="VDW26:VDX26"/>
    <mergeCell ref="VDY26:VDZ26"/>
    <mergeCell ref="VEA26:VEB26"/>
    <mergeCell ref="VEC26:VED26"/>
    <mergeCell ref="VEE26:VEF26"/>
    <mergeCell ref="VDI26:VDJ26"/>
    <mergeCell ref="VDK26:VDL26"/>
    <mergeCell ref="VDM26:VDN26"/>
    <mergeCell ref="VDO26:VDP26"/>
    <mergeCell ref="VDQ26:VDR26"/>
    <mergeCell ref="VDS26:VDT26"/>
    <mergeCell ref="VCW26:VCX26"/>
    <mergeCell ref="VCY26:VCZ26"/>
    <mergeCell ref="VDA26:VDB26"/>
    <mergeCell ref="VDC26:VDD26"/>
    <mergeCell ref="VDE26:VDF26"/>
    <mergeCell ref="VDG26:VDH26"/>
    <mergeCell ref="VFE26:VFF26"/>
    <mergeCell ref="VFG26:VFH26"/>
    <mergeCell ref="VFI26:VFJ26"/>
    <mergeCell ref="VFK26:VFL26"/>
    <mergeCell ref="VFM26:VFN26"/>
    <mergeCell ref="VFO26:VFP26"/>
    <mergeCell ref="VES26:VET26"/>
    <mergeCell ref="VEU26:VEV26"/>
    <mergeCell ref="VEW26:VEX26"/>
    <mergeCell ref="VEY26:VEZ26"/>
    <mergeCell ref="VFA26:VFB26"/>
    <mergeCell ref="VFC26:VFD26"/>
    <mergeCell ref="VEG26:VEH26"/>
    <mergeCell ref="VEI26:VEJ26"/>
    <mergeCell ref="VEK26:VEL26"/>
    <mergeCell ref="VEM26:VEN26"/>
    <mergeCell ref="VEO26:VEP26"/>
    <mergeCell ref="VEQ26:VER26"/>
    <mergeCell ref="VGO26:VGP26"/>
    <mergeCell ref="VGQ26:VGR26"/>
    <mergeCell ref="VGS26:VGT26"/>
    <mergeCell ref="VGU26:VGV26"/>
    <mergeCell ref="VGW26:VGX26"/>
    <mergeCell ref="VGY26:VGZ26"/>
    <mergeCell ref="VGC26:VGD26"/>
    <mergeCell ref="VGE26:VGF26"/>
    <mergeCell ref="VGG26:VGH26"/>
    <mergeCell ref="VGI26:VGJ26"/>
    <mergeCell ref="VGK26:VGL26"/>
    <mergeCell ref="VGM26:VGN26"/>
    <mergeCell ref="VFQ26:VFR26"/>
    <mergeCell ref="VFS26:VFT26"/>
    <mergeCell ref="VFU26:VFV26"/>
    <mergeCell ref="VFW26:VFX26"/>
    <mergeCell ref="VFY26:VFZ26"/>
    <mergeCell ref="VGA26:VGB26"/>
    <mergeCell ref="VHY26:VHZ26"/>
    <mergeCell ref="VIA26:VIB26"/>
    <mergeCell ref="VIC26:VID26"/>
    <mergeCell ref="VIE26:VIF26"/>
    <mergeCell ref="VIG26:VIH26"/>
    <mergeCell ref="VII26:VIJ26"/>
    <mergeCell ref="VHM26:VHN26"/>
    <mergeCell ref="VHO26:VHP26"/>
    <mergeCell ref="VHQ26:VHR26"/>
    <mergeCell ref="VHS26:VHT26"/>
    <mergeCell ref="VHU26:VHV26"/>
    <mergeCell ref="VHW26:VHX26"/>
    <mergeCell ref="VHA26:VHB26"/>
    <mergeCell ref="VHC26:VHD26"/>
    <mergeCell ref="VHE26:VHF26"/>
    <mergeCell ref="VHG26:VHH26"/>
    <mergeCell ref="VHI26:VHJ26"/>
    <mergeCell ref="VHK26:VHL26"/>
    <mergeCell ref="VJI26:VJJ26"/>
    <mergeCell ref="VJK26:VJL26"/>
    <mergeCell ref="VJM26:VJN26"/>
    <mergeCell ref="VJO26:VJP26"/>
    <mergeCell ref="VJQ26:VJR26"/>
    <mergeCell ref="VJS26:VJT26"/>
    <mergeCell ref="VIW26:VIX26"/>
    <mergeCell ref="VIY26:VIZ26"/>
    <mergeCell ref="VJA26:VJB26"/>
    <mergeCell ref="VJC26:VJD26"/>
    <mergeCell ref="VJE26:VJF26"/>
    <mergeCell ref="VJG26:VJH26"/>
    <mergeCell ref="VIK26:VIL26"/>
    <mergeCell ref="VIM26:VIN26"/>
    <mergeCell ref="VIO26:VIP26"/>
    <mergeCell ref="VIQ26:VIR26"/>
    <mergeCell ref="VIS26:VIT26"/>
    <mergeCell ref="VIU26:VIV26"/>
    <mergeCell ref="VKS26:VKT26"/>
    <mergeCell ref="VKU26:VKV26"/>
    <mergeCell ref="VKW26:VKX26"/>
    <mergeCell ref="VKY26:VKZ26"/>
    <mergeCell ref="VLA26:VLB26"/>
    <mergeCell ref="VLC26:VLD26"/>
    <mergeCell ref="VKG26:VKH26"/>
    <mergeCell ref="VKI26:VKJ26"/>
    <mergeCell ref="VKK26:VKL26"/>
    <mergeCell ref="VKM26:VKN26"/>
    <mergeCell ref="VKO26:VKP26"/>
    <mergeCell ref="VKQ26:VKR26"/>
    <mergeCell ref="VJU26:VJV26"/>
    <mergeCell ref="VJW26:VJX26"/>
    <mergeCell ref="VJY26:VJZ26"/>
    <mergeCell ref="VKA26:VKB26"/>
    <mergeCell ref="VKC26:VKD26"/>
    <mergeCell ref="VKE26:VKF26"/>
    <mergeCell ref="VMC26:VMD26"/>
    <mergeCell ref="VME26:VMF26"/>
    <mergeCell ref="VMG26:VMH26"/>
    <mergeCell ref="VMI26:VMJ26"/>
    <mergeCell ref="VMK26:VML26"/>
    <mergeCell ref="VMM26:VMN26"/>
    <mergeCell ref="VLQ26:VLR26"/>
    <mergeCell ref="VLS26:VLT26"/>
    <mergeCell ref="VLU26:VLV26"/>
    <mergeCell ref="VLW26:VLX26"/>
    <mergeCell ref="VLY26:VLZ26"/>
    <mergeCell ref="VMA26:VMB26"/>
    <mergeCell ref="VLE26:VLF26"/>
    <mergeCell ref="VLG26:VLH26"/>
    <mergeCell ref="VLI26:VLJ26"/>
    <mergeCell ref="VLK26:VLL26"/>
    <mergeCell ref="VLM26:VLN26"/>
    <mergeCell ref="VLO26:VLP26"/>
    <mergeCell ref="VNM26:VNN26"/>
    <mergeCell ref="VNO26:VNP26"/>
    <mergeCell ref="VNQ26:VNR26"/>
    <mergeCell ref="VNS26:VNT26"/>
    <mergeCell ref="VNU26:VNV26"/>
    <mergeCell ref="VNW26:VNX26"/>
    <mergeCell ref="VNA26:VNB26"/>
    <mergeCell ref="VNC26:VND26"/>
    <mergeCell ref="VNE26:VNF26"/>
    <mergeCell ref="VNG26:VNH26"/>
    <mergeCell ref="VNI26:VNJ26"/>
    <mergeCell ref="VNK26:VNL26"/>
    <mergeCell ref="VMO26:VMP26"/>
    <mergeCell ref="VMQ26:VMR26"/>
    <mergeCell ref="VMS26:VMT26"/>
    <mergeCell ref="VMU26:VMV26"/>
    <mergeCell ref="VMW26:VMX26"/>
    <mergeCell ref="VMY26:VMZ26"/>
    <mergeCell ref="VOW26:VOX26"/>
    <mergeCell ref="VOY26:VOZ26"/>
    <mergeCell ref="VPA26:VPB26"/>
    <mergeCell ref="VPC26:VPD26"/>
    <mergeCell ref="VPE26:VPF26"/>
    <mergeCell ref="VPG26:VPH26"/>
    <mergeCell ref="VOK26:VOL26"/>
    <mergeCell ref="VOM26:VON26"/>
    <mergeCell ref="VOO26:VOP26"/>
    <mergeCell ref="VOQ26:VOR26"/>
    <mergeCell ref="VOS26:VOT26"/>
    <mergeCell ref="VOU26:VOV26"/>
    <mergeCell ref="VNY26:VNZ26"/>
    <mergeCell ref="VOA26:VOB26"/>
    <mergeCell ref="VOC26:VOD26"/>
    <mergeCell ref="VOE26:VOF26"/>
    <mergeCell ref="VOG26:VOH26"/>
    <mergeCell ref="VOI26:VOJ26"/>
    <mergeCell ref="VQG26:VQH26"/>
    <mergeCell ref="VQI26:VQJ26"/>
    <mergeCell ref="VQK26:VQL26"/>
    <mergeCell ref="VQM26:VQN26"/>
    <mergeCell ref="VQO26:VQP26"/>
    <mergeCell ref="VQQ26:VQR26"/>
    <mergeCell ref="VPU26:VPV26"/>
    <mergeCell ref="VPW26:VPX26"/>
    <mergeCell ref="VPY26:VPZ26"/>
    <mergeCell ref="VQA26:VQB26"/>
    <mergeCell ref="VQC26:VQD26"/>
    <mergeCell ref="VQE26:VQF26"/>
    <mergeCell ref="VPI26:VPJ26"/>
    <mergeCell ref="VPK26:VPL26"/>
    <mergeCell ref="VPM26:VPN26"/>
    <mergeCell ref="VPO26:VPP26"/>
    <mergeCell ref="VPQ26:VPR26"/>
    <mergeCell ref="VPS26:VPT26"/>
    <mergeCell ref="VRQ26:VRR26"/>
    <mergeCell ref="VRS26:VRT26"/>
    <mergeCell ref="VRU26:VRV26"/>
    <mergeCell ref="VRW26:VRX26"/>
    <mergeCell ref="VRY26:VRZ26"/>
    <mergeCell ref="VSA26:VSB26"/>
    <mergeCell ref="VRE26:VRF26"/>
    <mergeCell ref="VRG26:VRH26"/>
    <mergeCell ref="VRI26:VRJ26"/>
    <mergeCell ref="VRK26:VRL26"/>
    <mergeCell ref="VRM26:VRN26"/>
    <mergeCell ref="VRO26:VRP26"/>
    <mergeCell ref="VQS26:VQT26"/>
    <mergeCell ref="VQU26:VQV26"/>
    <mergeCell ref="VQW26:VQX26"/>
    <mergeCell ref="VQY26:VQZ26"/>
    <mergeCell ref="VRA26:VRB26"/>
    <mergeCell ref="VRC26:VRD26"/>
    <mergeCell ref="VTA26:VTB26"/>
    <mergeCell ref="VTC26:VTD26"/>
    <mergeCell ref="VTE26:VTF26"/>
    <mergeCell ref="VTG26:VTH26"/>
    <mergeCell ref="VTI26:VTJ26"/>
    <mergeCell ref="VTK26:VTL26"/>
    <mergeCell ref="VSO26:VSP26"/>
    <mergeCell ref="VSQ26:VSR26"/>
    <mergeCell ref="VSS26:VST26"/>
    <mergeCell ref="VSU26:VSV26"/>
    <mergeCell ref="VSW26:VSX26"/>
    <mergeCell ref="VSY26:VSZ26"/>
    <mergeCell ref="VSC26:VSD26"/>
    <mergeCell ref="VSE26:VSF26"/>
    <mergeCell ref="VSG26:VSH26"/>
    <mergeCell ref="VSI26:VSJ26"/>
    <mergeCell ref="VSK26:VSL26"/>
    <mergeCell ref="VSM26:VSN26"/>
    <mergeCell ref="VUK26:VUL26"/>
    <mergeCell ref="VUM26:VUN26"/>
    <mergeCell ref="VUO26:VUP26"/>
    <mergeCell ref="VUQ26:VUR26"/>
    <mergeCell ref="VUS26:VUT26"/>
    <mergeCell ref="VUU26:VUV26"/>
    <mergeCell ref="VTY26:VTZ26"/>
    <mergeCell ref="VUA26:VUB26"/>
    <mergeCell ref="VUC26:VUD26"/>
    <mergeCell ref="VUE26:VUF26"/>
    <mergeCell ref="VUG26:VUH26"/>
    <mergeCell ref="VUI26:VUJ26"/>
    <mergeCell ref="VTM26:VTN26"/>
    <mergeCell ref="VTO26:VTP26"/>
    <mergeCell ref="VTQ26:VTR26"/>
    <mergeCell ref="VTS26:VTT26"/>
    <mergeCell ref="VTU26:VTV26"/>
    <mergeCell ref="VTW26:VTX26"/>
    <mergeCell ref="VVU26:VVV26"/>
    <mergeCell ref="VVW26:VVX26"/>
    <mergeCell ref="VVY26:VVZ26"/>
    <mergeCell ref="VWA26:VWB26"/>
    <mergeCell ref="VWC26:VWD26"/>
    <mergeCell ref="VWE26:VWF26"/>
    <mergeCell ref="VVI26:VVJ26"/>
    <mergeCell ref="VVK26:VVL26"/>
    <mergeCell ref="VVM26:VVN26"/>
    <mergeCell ref="VVO26:VVP26"/>
    <mergeCell ref="VVQ26:VVR26"/>
    <mergeCell ref="VVS26:VVT26"/>
    <mergeCell ref="VUW26:VUX26"/>
    <mergeCell ref="VUY26:VUZ26"/>
    <mergeCell ref="VVA26:VVB26"/>
    <mergeCell ref="VVC26:VVD26"/>
    <mergeCell ref="VVE26:VVF26"/>
    <mergeCell ref="VVG26:VVH26"/>
    <mergeCell ref="VXE26:VXF26"/>
    <mergeCell ref="VXG26:VXH26"/>
    <mergeCell ref="VXI26:VXJ26"/>
    <mergeCell ref="VXK26:VXL26"/>
    <mergeCell ref="VXM26:VXN26"/>
    <mergeCell ref="VXO26:VXP26"/>
    <mergeCell ref="VWS26:VWT26"/>
    <mergeCell ref="VWU26:VWV26"/>
    <mergeCell ref="VWW26:VWX26"/>
    <mergeCell ref="VWY26:VWZ26"/>
    <mergeCell ref="VXA26:VXB26"/>
    <mergeCell ref="VXC26:VXD26"/>
    <mergeCell ref="VWG26:VWH26"/>
    <mergeCell ref="VWI26:VWJ26"/>
    <mergeCell ref="VWK26:VWL26"/>
    <mergeCell ref="VWM26:VWN26"/>
    <mergeCell ref="VWO26:VWP26"/>
    <mergeCell ref="VWQ26:VWR26"/>
    <mergeCell ref="VYO26:VYP26"/>
    <mergeCell ref="VYQ26:VYR26"/>
    <mergeCell ref="VYS26:VYT26"/>
    <mergeCell ref="VYU26:VYV26"/>
    <mergeCell ref="VYW26:VYX26"/>
    <mergeCell ref="VYY26:VYZ26"/>
    <mergeCell ref="VYC26:VYD26"/>
    <mergeCell ref="VYE26:VYF26"/>
    <mergeCell ref="VYG26:VYH26"/>
    <mergeCell ref="VYI26:VYJ26"/>
    <mergeCell ref="VYK26:VYL26"/>
    <mergeCell ref="VYM26:VYN26"/>
    <mergeCell ref="VXQ26:VXR26"/>
    <mergeCell ref="VXS26:VXT26"/>
    <mergeCell ref="VXU26:VXV26"/>
    <mergeCell ref="VXW26:VXX26"/>
    <mergeCell ref="VXY26:VXZ26"/>
    <mergeCell ref="VYA26:VYB26"/>
    <mergeCell ref="VZY26:VZZ26"/>
    <mergeCell ref="WAA26:WAB26"/>
    <mergeCell ref="WAC26:WAD26"/>
    <mergeCell ref="WAE26:WAF26"/>
    <mergeCell ref="WAG26:WAH26"/>
    <mergeCell ref="WAI26:WAJ26"/>
    <mergeCell ref="VZM26:VZN26"/>
    <mergeCell ref="VZO26:VZP26"/>
    <mergeCell ref="VZQ26:VZR26"/>
    <mergeCell ref="VZS26:VZT26"/>
    <mergeCell ref="VZU26:VZV26"/>
    <mergeCell ref="VZW26:VZX26"/>
    <mergeCell ref="VZA26:VZB26"/>
    <mergeCell ref="VZC26:VZD26"/>
    <mergeCell ref="VZE26:VZF26"/>
    <mergeCell ref="VZG26:VZH26"/>
    <mergeCell ref="VZI26:VZJ26"/>
    <mergeCell ref="VZK26:VZL26"/>
    <mergeCell ref="WBI26:WBJ26"/>
    <mergeCell ref="WBK26:WBL26"/>
    <mergeCell ref="WBM26:WBN26"/>
    <mergeCell ref="WBO26:WBP26"/>
    <mergeCell ref="WBQ26:WBR26"/>
    <mergeCell ref="WBS26:WBT26"/>
    <mergeCell ref="WAW26:WAX26"/>
    <mergeCell ref="WAY26:WAZ26"/>
    <mergeCell ref="WBA26:WBB26"/>
    <mergeCell ref="WBC26:WBD26"/>
    <mergeCell ref="WBE26:WBF26"/>
    <mergeCell ref="WBG26:WBH26"/>
    <mergeCell ref="WAK26:WAL26"/>
    <mergeCell ref="WAM26:WAN26"/>
    <mergeCell ref="WAO26:WAP26"/>
    <mergeCell ref="WAQ26:WAR26"/>
    <mergeCell ref="WAS26:WAT26"/>
    <mergeCell ref="WAU26:WAV26"/>
    <mergeCell ref="WCS26:WCT26"/>
    <mergeCell ref="WCU26:WCV26"/>
    <mergeCell ref="WCW26:WCX26"/>
    <mergeCell ref="WCY26:WCZ26"/>
    <mergeCell ref="WDA26:WDB26"/>
    <mergeCell ref="WDC26:WDD26"/>
    <mergeCell ref="WCG26:WCH26"/>
    <mergeCell ref="WCI26:WCJ26"/>
    <mergeCell ref="WCK26:WCL26"/>
    <mergeCell ref="WCM26:WCN26"/>
    <mergeCell ref="WCO26:WCP26"/>
    <mergeCell ref="WCQ26:WCR26"/>
    <mergeCell ref="WBU26:WBV26"/>
    <mergeCell ref="WBW26:WBX26"/>
    <mergeCell ref="WBY26:WBZ26"/>
    <mergeCell ref="WCA26:WCB26"/>
    <mergeCell ref="WCC26:WCD26"/>
    <mergeCell ref="WCE26:WCF26"/>
    <mergeCell ref="WEC26:WED26"/>
    <mergeCell ref="WEE26:WEF26"/>
    <mergeCell ref="WEG26:WEH26"/>
    <mergeCell ref="WEI26:WEJ26"/>
    <mergeCell ref="WEK26:WEL26"/>
    <mergeCell ref="WEM26:WEN26"/>
    <mergeCell ref="WDQ26:WDR26"/>
    <mergeCell ref="WDS26:WDT26"/>
    <mergeCell ref="WDU26:WDV26"/>
    <mergeCell ref="WDW26:WDX26"/>
    <mergeCell ref="WDY26:WDZ26"/>
    <mergeCell ref="WEA26:WEB26"/>
    <mergeCell ref="WDE26:WDF26"/>
    <mergeCell ref="WDG26:WDH26"/>
    <mergeCell ref="WDI26:WDJ26"/>
    <mergeCell ref="WDK26:WDL26"/>
    <mergeCell ref="WDM26:WDN26"/>
    <mergeCell ref="WDO26:WDP26"/>
    <mergeCell ref="WFM26:WFN26"/>
    <mergeCell ref="WFO26:WFP26"/>
    <mergeCell ref="WFQ26:WFR26"/>
    <mergeCell ref="WFS26:WFT26"/>
    <mergeCell ref="WFU26:WFV26"/>
    <mergeCell ref="WFW26:WFX26"/>
    <mergeCell ref="WFA26:WFB26"/>
    <mergeCell ref="WFC26:WFD26"/>
    <mergeCell ref="WFE26:WFF26"/>
    <mergeCell ref="WFG26:WFH26"/>
    <mergeCell ref="WFI26:WFJ26"/>
    <mergeCell ref="WFK26:WFL26"/>
    <mergeCell ref="WEO26:WEP26"/>
    <mergeCell ref="WEQ26:WER26"/>
    <mergeCell ref="WES26:WET26"/>
    <mergeCell ref="WEU26:WEV26"/>
    <mergeCell ref="WEW26:WEX26"/>
    <mergeCell ref="WEY26:WEZ26"/>
    <mergeCell ref="WGW26:WGX26"/>
    <mergeCell ref="WGY26:WGZ26"/>
    <mergeCell ref="WHA26:WHB26"/>
    <mergeCell ref="WHC26:WHD26"/>
    <mergeCell ref="WHE26:WHF26"/>
    <mergeCell ref="WHG26:WHH26"/>
    <mergeCell ref="WGK26:WGL26"/>
    <mergeCell ref="WGM26:WGN26"/>
    <mergeCell ref="WGO26:WGP26"/>
    <mergeCell ref="WGQ26:WGR26"/>
    <mergeCell ref="WGS26:WGT26"/>
    <mergeCell ref="WGU26:WGV26"/>
    <mergeCell ref="WFY26:WFZ26"/>
    <mergeCell ref="WGA26:WGB26"/>
    <mergeCell ref="WGC26:WGD26"/>
    <mergeCell ref="WGE26:WGF26"/>
    <mergeCell ref="WGG26:WGH26"/>
    <mergeCell ref="WGI26:WGJ26"/>
    <mergeCell ref="WIG26:WIH26"/>
    <mergeCell ref="WII26:WIJ26"/>
    <mergeCell ref="WIK26:WIL26"/>
    <mergeCell ref="WIM26:WIN26"/>
    <mergeCell ref="WIO26:WIP26"/>
    <mergeCell ref="WIQ26:WIR26"/>
    <mergeCell ref="WHU26:WHV26"/>
    <mergeCell ref="WHW26:WHX26"/>
    <mergeCell ref="WHY26:WHZ26"/>
    <mergeCell ref="WIA26:WIB26"/>
    <mergeCell ref="WIC26:WID26"/>
    <mergeCell ref="WIE26:WIF26"/>
    <mergeCell ref="WHI26:WHJ26"/>
    <mergeCell ref="WHK26:WHL26"/>
    <mergeCell ref="WHM26:WHN26"/>
    <mergeCell ref="WHO26:WHP26"/>
    <mergeCell ref="WHQ26:WHR26"/>
    <mergeCell ref="WHS26:WHT26"/>
    <mergeCell ref="WJQ26:WJR26"/>
    <mergeCell ref="WJS26:WJT26"/>
    <mergeCell ref="WJU26:WJV26"/>
    <mergeCell ref="WJW26:WJX26"/>
    <mergeCell ref="WJY26:WJZ26"/>
    <mergeCell ref="WKA26:WKB26"/>
    <mergeCell ref="WJE26:WJF26"/>
    <mergeCell ref="WJG26:WJH26"/>
    <mergeCell ref="WJI26:WJJ26"/>
    <mergeCell ref="WJK26:WJL26"/>
    <mergeCell ref="WJM26:WJN26"/>
    <mergeCell ref="WJO26:WJP26"/>
    <mergeCell ref="WIS26:WIT26"/>
    <mergeCell ref="WIU26:WIV26"/>
    <mergeCell ref="WIW26:WIX26"/>
    <mergeCell ref="WIY26:WIZ26"/>
    <mergeCell ref="WJA26:WJB26"/>
    <mergeCell ref="WJC26:WJD26"/>
    <mergeCell ref="WLA26:WLB26"/>
    <mergeCell ref="WLC26:WLD26"/>
    <mergeCell ref="WLE26:WLF26"/>
    <mergeCell ref="WLG26:WLH26"/>
    <mergeCell ref="WLI26:WLJ26"/>
    <mergeCell ref="WLK26:WLL26"/>
    <mergeCell ref="WKO26:WKP26"/>
    <mergeCell ref="WKQ26:WKR26"/>
    <mergeCell ref="WKS26:WKT26"/>
    <mergeCell ref="WKU26:WKV26"/>
    <mergeCell ref="WKW26:WKX26"/>
    <mergeCell ref="WKY26:WKZ26"/>
    <mergeCell ref="WKC26:WKD26"/>
    <mergeCell ref="WKE26:WKF26"/>
    <mergeCell ref="WKG26:WKH26"/>
    <mergeCell ref="WKI26:WKJ26"/>
    <mergeCell ref="WKK26:WKL26"/>
    <mergeCell ref="WKM26:WKN26"/>
    <mergeCell ref="WMK26:WML26"/>
    <mergeCell ref="WMM26:WMN26"/>
    <mergeCell ref="WMO26:WMP26"/>
    <mergeCell ref="WMQ26:WMR26"/>
    <mergeCell ref="WMS26:WMT26"/>
    <mergeCell ref="WMU26:WMV26"/>
    <mergeCell ref="WLY26:WLZ26"/>
    <mergeCell ref="WMA26:WMB26"/>
    <mergeCell ref="WMC26:WMD26"/>
    <mergeCell ref="WME26:WMF26"/>
    <mergeCell ref="WMG26:WMH26"/>
    <mergeCell ref="WMI26:WMJ26"/>
    <mergeCell ref="WLM26:WLN26"/>
    <mergeCell ref="WLO26:WLP26"/>
    <mergeCell ref="WLQ26:WLR26"/>
    <mergeCell ref="WLS26:WLT26"/>
    <mergeCell ref="WLU26:WLV26"/>
    <mergeCell ref="WLW26:WLX26"/>
    <mergeCell ref="WNU26:WNV26"/>
    <mergeCell ref="WNW26:WNX26"/>
    <mergeCell ref="WNY26:WNZ26"/>
    <mergeCell ref="WOA26:WOB26"/>
    <mergeCell ref="WOC26:WOD26"/>
    <mergeCell ref="WOE26:WOF26"/>
    <mergeCell ref="WNI26:WNJ26"/>
    <mergeCell ref="WNK26:WNL26"/>
    <mergeCell ref="WNM26:WNN26"/>
    <mergeCell ref="WNO26:WNP26"/>
    <mergeCell ref="WNQ26:WNR26"/>
    <mergeCell ref="WNS26:WNT26"/>
    <mergeCell ref="WMW26:WMX26"/>
    <mergeCell ref="WMY26:WMZ26"/>
    <mergeCell ref="WNA26:WNB26"/>
    <mergeCell ref="WNC26:WND26"/>
    <mergeCell ref="WNE26:WNF26"/>
    <mergeCell ref="WNG26:WNH26"/>
    <mergeCell ref="WPE26:WPF26"/>
    <mergeCell ref="WPG26:WPH26"/>
    <mergeCell ref="WPI26:WPJ26"/>
    <mergeCell ref="WPK26:WPL26"/>
    <mergeCell ref="WPM26:WPN26"/>
    <mergeCell ref="WPO26:WPP26"/>
    <mergeCell ref="WOS26:WOT26"/>
    <mergeCell ref="WOU26:WOV26"/>
    <mergeCell ref="WOW26:WOX26"/>
    <mergeCell ref="WOY26:WOZ26"/>
    <mergeCell ref="WPA26:WPB26"/>
    <mergeCell ref="WPC26:WPD26"/>
    <mergeCell ref="WOG26:WOH26"/>
    <mergeCell ref="WOI26:WOJ26"/>
    <mergeCell ref="WOK26:WOL26"/>
    <mergeCell ref="WOM26:WON26"/>
    <mergeCell ref="WOO26:WOP26"/>
    <mergeCell ref="WOQ26:WOR26"/>
    <mergeCell ref="WQO26:WQP26"/>
    <mergeCell ref="WQQ26:WQR26"/>
    <mergeCell ref="WQS26:WQT26"/>
    <mergeCell ref="WQU26:WQV26"/>
    <mergeCell ref="WQW26:WQX26"/>
    <mergeCell ref="WQY26:WQZ26"/>
    <mergeCell ref="WQC26:WQD26"/>
    <mergeCell ref="WQE26:WQF26"/>
    <mergeCell ref="WQG26:WQH26"/>
    <mergeCell ref="WQI26:WQJ26"/>
    <mergeCell ref="WQK26:WQL26"/>
    <mergeCell ref="WQM26:WQN26"/>
    <mergeCell ref="WPQ26:WPR26"/>
    <mergeCell ref="WPS26:WPT26"/>
    <mergeCell ref="WPU26:WPV26"/>
    <mergeCell ref="WPW26:WPX26"/>
    <mergeCell ref="WPY26:WPZ26"/>
    <mergeCell ref="WQA26:WQB26"/>
    <mergeCell ref="WRY26:WRZ26"/>
    <mergeCell ref="WSA26:WSB26"/>
    <mergeCell ref="WSC26:WSD26"/>
    <mergeCell ref="WSE26:WSF26"/>
    <mergeCell ref="WSG26:WSH26"/>
    <mergeCell ref="WSI26:WSJ26"/>
    <mergeCell ref="WRM26:WRN26"/>
    <mergeCell ref="WRO26:WRP26"/>
    <mergeCell ref="WRQ26:WRR26"/>
    <mergeCell ref="WRS26:WRT26"/>
    <mergeCell ref="WRU26:WRV26"/>
    <mergeCell ref="WRW26:WRX26"/>
    <mergeCell ref="WRA26:WRB26"/>
    <mergeCell ref="WRC26:WRD26"/>
    <mergeCell ref="WRE26:WRF26"/>
    <mergeCell ref="WRG26:WRH26"/>
    <mergeCell ref="WRI26:WRJ26"/>
    <mergeCell ref="WRK26:WRL26"/>
    <mergeCell ref="WTI26:WTJ26"/>
    <mergeCell ref="WTK26:WTL26"/>
    <mergeCell ref="WTM26:WTN26"/>
    <mergeCell ref="WTO26:WTP26"/>
    <mergeCell ref="WTQ26:WTR26"/>
    <mergeCell ref="WTS26:WTT26"/>
    <mergeCell ref="WSW26:WSX26"/>
    <mergeCell ref="WSY26:WSZ26"/>
    <mergeCell ref="WTA26:WTB26"/>
    <mergeCell ref="WTC26:WTD26"/>
    <mergeCell ref="WTE26:WTF26"/>
    <mergeCell ref="WTG26:WTH26"/>
    <mergeCell ref="WSK26:WSL26"/>
    <mergeCell ref="WSM26:WSN26"/>
    <mergeCell ref="WSO26:WSP26"/>
    <mergeCell ref="WSQ26:WSR26"/>
    <mergeCell ref="WSS26:WST26"/>
    <mergeCell ref="WSU26:WSV26"/>
    <mergeCell ref="WUS26:WUT26"/>
    <mergeCell ref="WUU26:WUV26"/>
    <mergeCell ref="WUW26:WUX26"/>
    <mergeCell ref="WUY26:WUZ26"/>
    <mergeCell ref="WVA26:WVB26"/>
    <mergeCell ref="WVC26:WVD26"/>
    <mergeCell ref="WUG26:WUH26"/>
    <mergeCell ref="WUI26:WUJ26"/>
    <mergeCell ref="WUK26:WUL26"/>
    <mergeCell ref="WUM26:WUN26"/>
    <mergeCell ref="WUO26:WUP26"/>
    <mergeCell ref="WUQ26:WUR26"/>
    <mergeCell ref="WTU26:WTV26"/>
    <mergeCell ref="WTW26:WTX26"/>
    <mergeCell ref="WTY26:WTZ26"/>
    <mergeCell ref="WUA26:WUB26"/>
    <mergeCell ref="WUC26:WUD26"/>
    <mergeCell ref="WUE26:WUF26"/>
    <mergeCell ref="WWC26:WWD26"/>
    <mergeCell ref="WWE26:WWF26"/>
    <mergeCell ref="WWG26:WWH26"/>
    <mergeCell ref="WWI26:WWJ26"/>
    <mergeCell ref="WWK26:WWL26"/>
    <mergeCell ref="WWM26:WWN26"/>
    <mergeCell ref="WVQ26:WVR26"/>
    <mergeCell ref="WVS26:WVT26"/>
    <mergeCell ref="WVU26:WVV26"/>
    <mergeCell ref="WVW26:WVX26"/>
    <mergeCell ref="WVY26:WVZ26"/>
    <mergeCell ref="WWA26:WWB26"/>
    <mergeCell ref="WVE26:WVF26"/>
    <mergeCell ref="WVG26:WVH26"/>
    <mergeCell ref="WVI26:WVJ26"/>
    <mergeCell ref="WVK26:WVL26"/>
    <mergeCell ref="WVM26:WVN26"/>
    <mergeCell ref="WVO26:WVP26"/>
    <mergeCell ref="WXM26:WXN26"/>
    <mergeCell ref="WXO26:WXP26"/>
    <mergeCell ref="WXQ26:WXR26"/>
    <mergeCell ref="WXS26:WXT26"/>
    <mergeCell ref="WXU26:WXV26"/>
    <mergeCell ref="WXW26:WXX26"/>
    <mergeCell ref="WXA26:WXB26"/>
    <mergeCell ref="WXC26:WXD26"/>
    <mergeCell ref="WXE26:WXF26"/>
    <mergeCell ref="WXG26:WXH26"/>
    <mergeCell ref="WXI26:WXJ26"/>
    <mergeCell ref="WXK26:WXL26"/>
    <mergeCell ref="WWO26:WWP26"/>
    <mergeCell ref="WWQ26:WWR26"/>
    <mergeCell ref="WWS26:WWT26"/>
    <mergeCell ref="WWU26:WWV26"/>
    <mergeCell ref="WWW26:WWX26"/>
    <mergeCell ref="WWY26:WWZ26"/>
    <mergeCell ref="WYW26:WYX26"/>
    <mergeCell ref="WYY26:WYZ26"/>
    <mergeCell ref="WZA26:WZB26"/>
    <mergeCell ref="WZC26:WZD26"/>
    <mergeCell ref="WZE26:WZF26"/>
    <mergeCell ref="WZG26:WZH26"/>
    <mergeCell ref="WYK26:WYL26"/>
    <mergeCell ref="WYM26:WYN26"/>
    <mergeCell ref="WYO26:WYP26"/>
    <mergeCell ref="WYQ26:WYR26"/>
    <mergeCell ref="WYS26:WYT26"/>
    <mergeCell ref="WYU26:WYV26"/>
    <mergeCell ref="WXY26:WXZ26"/>
    <mergeCell ref="WYA26:WYB26"/>
    <mergeCell ref="WYC26:WYD26"/>
    <mergeCell ref="WYE26:WYF26"/>
    <mergeCell ref="WYG26:WYH26"/>
    <mergeCell ref="WYI26:WYJ26"/>
    <mergeCell ref="XAG26:XAH26"/>
    <mergeCell ref="XAI26:XAJ26"/>
    <mergeCell ref="XAK26:XAL26"/>
    <mergeCell ref="XAM26:XAN26"/>
    <mergeCell ref="XAO26:XAP26"/>
    <mergeCell ref="XAQ26:XAR26"/>
    <mergeCell ref="WZU26:WZV26"/>
    <mergeCell ref="WZW26:WZX26"/>
    <mergeCell ref="WZY26:WZZ26"/>
    <mergeCell ref="XAA26:XAB26"/>
    <mergeCell ref="XAC26:XAD26"/>
    <mergeCell ref="XAE26:XAF26"/>
    <mergeCell ref="WZI26:WZJ26"/>
    <mergeCell ref="WZK26:WZL26"/>
    <mergeCell ref="WZM26:WZN26"/>
    <mergeCell ref="WZO26:WZP26"/>
    <mergeCell ref="WZQ26:WZR26"/>
    <mergeCell ref="WZS26:WZT26"/>
    <mergeCell ref="XBQ26:XBR26"/>
    <mergeCell ref="XBS26:XBT26"/>
    <mergeCell ref="XBU26:XBV26"/>
    <mergeCell ref="XBW26:XBX26"/>
    <mergeCell ref="XBY26:XBZ26"/>
    <mergeCell ref="XCA26:XCB26"/>
    <mergeCell ref="XBE26:XBF26"/>
    <mergeCell ref="XBG26:XBH26"/>
    <mergeCell ref="XBI26:XBJ26"/>
    <mergeCell ref="XBK26:XBL26"/>
    <mergeCell ref="XBM26:XBN26"/>
    <mergeCell ref="XBO26:XBP26"/>
    <mergeCell ref="XAS26:XAT26"/>
    <mergeCell ref="XAU26:XAV26"/>
    <mergeCell ref="XAW26:XAX26"/>
    <mergeCell ref="XAY26:XAZ26"/>
    <mergeCell ref="XBA26:XBB26"/>
    <mergeCell ref="XBC26:XBD26"/>
    <mergeCell ref="XDA26:XDB26"/>
    <mergeCell ref="XDC26:XDD26"/>
    <mergeCell ref="XDE26:XDF26"/>
    <mergeCell ref="XDG26:XDH26"/>
    <mergeCell ref="XDI26:XDJ26"/>
    <mergeCell ref="XDK26:XDL26"/>
    <mergeCell ref="XCO26:XCP26"/>
    <mergeCell ref="XCQ26:XCR26"/>
    <mergeCell ref="XCS26:XCT26"/>
    <mergeCell ref="XCU26:XCV26"/>
    <mergeCell ref="XCW26:XCX26"/>
    <mergeCell ref="XCY26:XCZ26"/>
    <mergeCell ref="XCC26:XCD26"/>
    <mergeCell ref="XCE26:XCF26"/>
    <mergeCell ref="XCG26:XCH26"/>
    <mergeCell ref="XCI26:XCJ26"/>
    <mergeCell ref="XCK26:XCL26"/>
    <mergeCell ref="XCM26:XCN26"/>
    <mergeCell ref="XEW26:XEX26"/>
    <mergeCell ref="XEY26:XEZ26"/>
    <mergeCell ref="XFA26:XFB26"/>
    <mergeCell ref="XFC26:XFD26"/>
    <mergeCell ref="XEK26:XEL26"/>
    <mergeCell ref="XEM26:XEN26"/>
    <mergeCell ref="XEO26:XEP26"/>
    <mergeCell ref="XEQ26:XER26"/>
    <mergeCell ref="XES26:XET26"/>
    <mergeCell ref="XEU26:XEV26"/>
    <mergeCell ref="XDY26:XDZ26"/>
    <mergeCell ref="XEA26:XEB26"/>
    <mergeCell ref="XEC26:XED26"/>
    <mergeCell ref="XEE26:XEF26"/>
    <mergeCell ref="XEG26:XEH26"/>
    <mergeCell ref="XEI26:XEJ26"/>
    <mergeCell ref="XDM26:XDN26"/>
    <mergeCell ref="XDO26:XDP26"/>
    <mergeCell ref="XDQ26:XDR26"/>
    <mergeCell ref="XDS26:XDT26"/>
    <mergeCell ref="XDU26:XDV26"/>
    <mergeCell ref="XDW26:XDX26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0" orientation="portrait" horizontalDpi="200" verticalDpi="2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14"/>
  <sheetViews>
    <sheetView workbookViewId="0">
      <selection activeCell="C8" sqref="C8"/>
    </sheetView>
  </sheetViews>
  <sheetFormatPr defaultColWidth="25.625" defaultRowHeight="13.5"/>
  <cols>
    <col min="1" max="1" width="48.25" style="25" bestFit="1" customWidth="1"/>
    <col min="2" max="2" width="16.125" style="25" customWidth="1"/>
    <col min="3" max="3" width="18.75" style="25" customWidth="1"/>
    <col min="4" max="16384" width="25.625" style="25"/>
  </cols>
  <sheetData>
    <row r="1" spans="1:3" ht="42.75" customHeight="1">
      <c r="A1" s="259" t="s">
        <v>1580</v>
      </c>
      <c r="B1" s="259"/>
      <c r="C1" s="259"/>
    </row>
    <row r="2" spans="1:3" ht="18.75" customHeight="1">
      <c r="A2" s="262" t="s">
        <v>1581</v>
      </c>
      <c r="B2" s="262"/>
      <c r="C2" s="262"/>
    </row>
    <row r="3" spans="1:3" s="26" customFormat="1" ht="21.75" customHeight="1">
      <c r="A3" s="115"/>
      <c r="B3" s="116"/>
      <c r="C3" s="113" t="s">
        <v>1582</v>
      </c>
    </row>
    <row r="4" spans="1:3" s="26" customFormat="1" ht="27.95" customHeight="1">
      <c r="A4" s="27" t="s">
        <v>1583</v>
      </c>
      <c r="B4" s="84" t="s">
        <v>565</v>
      </c>
      <c r="C4" s="27" t="s">
        <v>1584</v>
      </c>
    </row>
    <row r="5" spans="1:3" s="29" customFormat="1" ht="27.95" customHeight="1">
      <c r="A5" s="28" t="s">
        <v>1585</v>
      </c>
      <c r="B5" s="85"/>
      <c r="C5" s="86">
        <v>780906.94</v>
      </c>
    </row>
    <row r="6" spans="1:3" s="29" customFormat="1" ht="27.95" customHeight="1">
      <c r="A6" s="28" t="s">
        <v>1586</v>
      </c>
      <c r="B6" s="87"/>
      <c r="C6" s="87">
        <v>778600</v>
      </c>
    </row>
    <row r="7" spans="1:3" s="29" customFormat="1" ht="27.95" customHeight="1">
      <c r="A7" s="28" t="s">
        <v>1587</v>
      </c>
      <c r="B7" s="85"/>
      <c r="C7" s="87">
        <v>21422</v>
      </c>
    </row>
    <row r="8" spans="1:3" s="29" customFormat="1" ht="27.95" customHeight="1">
      <c r="A8" s="28" t="s">
        <v>1588</v>
      </c>
      <c r="B8" s="85"/>
      <c r="C8" s="87">
        <v>28121.42</v>
      </c>
    </row>
    <row r="9" spans="1:3" s="29" customFormat="1" ht="27.95" customHeight="1">
      <c r="A9" s="28" t="s">
        <v>1589</v>
      </c>
      <c r="B9" s="85"/>
      <c r="C9" s="87">
        <v>774207.52</v>
      </c>
    </row>
    <row r="10" spans="1:3" s="26" customFormat="1" ht="15">
      <c r="A10" s="30"/>
      <c r="B10" s="31"/>
      <c r="C10" s="31"/>
    </row>
    <row r="11" spans="1:3" s="26" customFormat="1" ht="15">
      <c r="A11" s="260" t="s">
        <v>1590</v>
      </c>
      <c r="B11" s="260"/>
      <c r="C11" s="260"/>
    </row>
    <row r="12" spans="1:3" s="26" customFormat="1" ht="15">
      <c r="A12" s="260"/>
      <c r="B12" s="260"/>
      <c r="C12" s="260"/>
    </row>
    <row r="13" spans="1:3" s="32" customFormat="1" ht="14.25">
      <c r="A13" s="261" t="s">
        <v>1591</v>
      </c>
      <c r="B13" s="261"/>
      <c r="C13" s="261"/>
    </row>
    <row r="14" spans="1:3" s="32" customFormat="1" ht="14.25">
      <c r="A14" s="261" t="s">
        <v>1592</v>
      </c>
      <c r="B14" s="261"/>
      <c r="C14" s="261"/>
    </row>
  </sheetData>
  <mergeCells count="6">
    <mergeCell ref="A1:C1"/>
    <mergeCell ref="A11:C11"/>
    <mergeCell ref="A12:C12"/>
    <mergeCell ref="A13:C13"/>
    <mergeCell ref="A14:C14"/>
    <mergeCell ref="A2:C2"/>
  </mergeCells>
  <phoneticPr fontId="1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"/>
  <sheetViews>
    <sheetView workbookViewId="0">
      <selection sqref="A1:XFD1048576"/>
    </sheetView>
  </sheetViews>
  <sheetFormatPr defaultRowHeight="13.5"/>
  <cols>
    <col min="1" max="1" width="28.625" style="41" customWidth="1"/>
    <col min="2" max="2" width="21.5" style="41" customWidth="1"/>
    <col min="3" max="3" width="21.25" style="41" customWidth="1"/>
    <col min="4" max="16384" width="9" style="41"/>
  </cols>
  <sheetData>
    <row r="1" spans="1:3" ht="35.1" customHeight="1">
      <c r="A1" s="258" t="s">
        <v>1593</v>
      </c>
      <c r="B1" s="258"/>
      <c r="C1" s="258"/>
    </row>
    <row r="2" spans="1:3" ht="23.25" customHeight="1">
      <c r="A2" s="148"/>
      <c r="B2" s="148"/>
      <c r="C2" s="114" t="s">
        <v>1594</v>
      </c>
    </row>
    <row r="3" spans="1:3" ht="20.25" customHeight="1">
      <c r="B3" s="42"/>
      <c r="C3" s="114" t="s">
        <v>574</v>
      </c>
    </row>
    <row r="4" spans="1:3" ht="30" customHeight="1">
      <c r="A4" s="82" t="s">
        <v>1595</v>
      </c>
      <c r="B4" s="27" t="s">
        <v>1596</v>
      </c>
      <c r="C4" s="27" t="s">
        <v>1597</v>
      </c>
    </row>
    <row r="5" spans="1:3" ht="20.100000000000001" customHeight="1">
      <c r="A5" s="82" t="s">
        <v>1598</v>
      </c>
      <c r="B5" s="87">
        <v>778600</v>
      </c>
      <c r="C5" s="87">
        <v>774207.52</v>
      </c>
    </row>
    <row r="6" spans="1:3" ht="20.100000000000001" customHeight="1">
      <c r="A6" s="82" t="s">
        <v>1599</v>
      </c>
      <c r="B6" s="87">
        <v>778600</v>
      </c>
      <c r="C6" s="87">
        <v>766898.01</v>
      </c>
    </row>
    <row r="7" spans="1:3" ht="24.95" customHeight="1">
      <c r="A7" s="81" t="s">
        <v>621</v>
      </c>
      <c r="B7" s="83"/>
      <c r="C7" s="83"/>
    </row>
    <row r="8" spans="1:3" ht="24.95" customHeight="1">
      <c r="A8" s="81" t="s">
        <v>622</v>
      </c>
      <c r="B8" s="83"/>
      <c r="C8" s="83"/>
    </row>
    <row r="9" spans="1:3" ht="24.95" customHeight="1">
      <c r="A9" s="81" t="s">
        <v>623</v>
      </c>
      <c r="B9" s="83"/>
      <c r="C9" s="83"/>
    </row>
    <row r="10" spans="1:3" ht="24.95" customHeight="1">
      <c r="A10" s="81" t="s">
        <v>624</v>
      </c>
      <c r="B10" s="83"/>
      <c r="C10" s="83"/>
    </row>
    <row r="11" spans="1:3" ht="24.95" customHeight="1">
      <c r="A11" s="81" t="s">
        <v>625</v>
      </c>
      <c r="B11" s="83"/>
      <c r="C11" s="83"/>
    </row>
    <row r="12" spans="1:3" ht="24.95" customHeight="1">
      <c r="A12" s="81" t="s">
        <v>626</v>
      </c>
      <c r="B12" s="83"/>
      <c r="C12" s="83">
        <v>7139</v>
      </c>
    </row>
    <row r="13" spans="1:3" ht="24.95" customHeight="1">
      <c r="A13" s="81" t="s">
        <v>627</v>
      </c>
      <c r="B13" s="83"/>
      <c r="C13" s="83"/>
    </row>
    <row r="14" spans="1:3" ht="24.95" customHeight="1">
      <c r="A14" s="81" t="s">
        <v>628</v>
      </c>
      <c r="B14" s="83"/>
      <c r="C14" s="83"/>
    </row>
    <row r="15" spans="1:3" ht="24.95" customHeight="1">
      <c r="A15" s="81" t="s">
        <v>629</v>
      </c>
      <c r="B15" s="83"/>
      <c r="C15" s="83"/>
    </row>
    <row r="16" spans="1:3" ht="24.95" customHeight="1">
      <c r="A16" s="81" t="s">
        <v>630</v>
      </c>
      <c r="B16" s="83"/>
      <c r="C16" s="83"/>
    </row>
    <row r="17" spans="1:3" ht="24.95" customHeight="1">
      <c r="A17" s="81" t="s">
        <v>631</v>
      </c>
      <c r="B17" s="83"/>
      <c r="C17" s="83"/>
    </row>
    <row r="18" spans="1:3" ht="24.95" customHeight="1">
      <c r="A18" s="81" t="s">
        <v>632</v>
      </c>
      <c r="B18" s="83"/>
      <c r="C18" s="83"/>
    </row>
    <row r="19" spans="1:3" ht="24.95" customHeight="1">
      <c r="A19" s="81" t="s">
        <v>633</v>
      </c>
      <c r="B19" s="83"/>
      <c r="C19" s="83"/>
    </row>
    <row r="20" spans="1:3" ht="24.95" customHeight="1">
      <c r="A20" s="81" t="s">
        <v>634</v>
      </c>
      <c r="B20" s="83"/>
      <c r="C20" s="83"/>
    </row>
    <row r="21" spans="1:3" ht="24.95" customHeight="1">
      <c r="A21" s="81" t="s">
        <v>635</v>
      </c>
      <c r="B21" s="83"/>
      <c r="C21" s="83"/>
    </row>
    <row r="22" spans="1:3" ht="24.95" customHeight="1">
      <c r="A22" s="81" t="s">
        <v>636</v>
      </c>
      <c r="B22" s="83"/>
      <c r="C22" s="83"/>
    </row>
    <row r="23" spans="1:3" ht="24.95" customHeight="1">
      <c r="A23" s="81" t="s">
        <v>637</v>
      </c>
      <c r="B23" s="83"/>
      <c r="C23" s="83"/>
    </row>
    <row r="24" spans="1:3" ht="24.95" customHeight="1">
      <c r="A24" s="81" t="s">
        <v>638</v>
      </c>
      <c r="B24" s="83"/>
      <c r="C24" s="83">
        <v>170.51</v>
      </c>
    </row>
    <row r="25" spans="1:3" ht="24.95" customHeight="1">
      <c r="A25" s="81" t="s">
        <v>639</v>
      </c>
      <c r="B25" s="83"/>
      <c r="C25" s="83"/>
    </row>
    <row r="26" spans="1:3" ht="24.95" customHeight="1">
      <c r="A26" s="81" t="s">
        <v>640</v>
      </c>
      <c r="B26" s="83"/>
      <c r="C26" s="83"/>
    </row>
    <row r="27" spans="1:3" ht="24.95" customHeight="1">
      <c r="A27" s="81" t="s">
        <v>641</v>
      </c>
      <c r="B27" s="83"/>
      <c r="C27" s="83"/>
    </row>
    <row r="28" spans="1:3" ht="24.95" customHeight="1">
      <c r="A28" s="81" t="s">
        <v>642</v>
      </c>
      <c r="B28" s="83"/>
      <c r="C28" s="83"/>
    </row>
    <row r="29" spans="1:3" ht="24.95" customHeight="1">
      <c r="A29" s="81" t="s">
        <v>643</v>
      </c>
      <c r="B29" s="83"/>
      <c r="C29" s="83"/>
    </row>
    <row r="30" spans="1:3" ht="24.95" customHeight="1">
      <c r="A30" s="81" t="s">
        <v>644</v>
      </c>
      <c r="B30" s="83"/>
      <c r="C30" s="83"/>
    </row>
    <row r="31" spans="1:3" ht="24.95" customHeight="1">
      <c r="A31" s="81" t="s">
        <v>645</v>
      </c>
      <c r="B31" s="83"/>
      <c r="C31" s="83"/>
    </row>
    <row r="32" spans="1:3" ht="24.95" customHeight="1">
      <c r="A32" s="81" t="s">
        <v>646</v>
      </c>
      <c r="B32" s="83"/>
      <c r="C32" s="83"/>
    </row>
    <row r="33" ht="24.95" customHeight="1"/>
    <row r="34" ht="24.95" customHeight="1"/>
    <row r="35" ht="24.95" customHeight="1"/>
    <row r="36" ht="24.95" customHeight="1"/>
    <row r="37" ht="24.95" customHeight="1"/>
    <row r="38" ht="24.95" customHeight="1"/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3"/>
  <sheetViews>
    <sheetView workbookViewId="0">
      <selection activeCell="D5" sqref="D5"/>
    </sheetView>
  </sheetViews>
  <sheetFormatPr defaultRowHeight="13.5"/>
  <cols>
    <col min="1" max="1" width="37.25" customWidth="1"/>
    <col min="2" max="2" width="12.75" customWidth="1"/>
    <col min="3" max="3" width="12.125" customWidth="1"/>
    <col min="4" max="4" width="11.75" customWidth="1"/>
    <col min="5" max="5" width="15.5" customWidth="1"/>
    <col min="6" max="6" width="15.375" customWidth="1"/>
    <col min="7" max="7" width="34.375" hidden="1" customWidth="1"/>
    <col min="8" max="8" width="14.375" hidden="1" customWidth="1"/>
    <col min="9" max="9" width="17.125" customWidth="1"/>
  </cols>
  <sheetData>
    <row r="1" spans="1:8" ht="47.25" customHeight="1">
      <c r="A1" s="263" t="s">
        <v>1547</v>
      </c>
      <c r="B1" s="263"/>
      <c r="C1" s="263"/>
      <c r="D1" s="263"/>
      <c r="E1" s="263"/>
      <c r="F1" s="263"/>
    </row>
    <row r="2" spans="1:8" ht="22.5">
      <c r="A2" s="64"/>
      <c r="B2" s="64"/>
      <c r="C2" s="64"/>
      <c r="D2" s="64"/>
      <c r="E2" s="64"/>
      <c r="F2" s="141" t="s">
        <v>1158</v>
      </c>
    </row>
    <row r="3" spans="1:8" ht="20.25" customHeight="1">
      <c r="B3" s="43"/>
      <c r="C3" s="43"/>
      <c r="D3" s="43"/>
      <c r="F3" s="117" t="s">
        <v>574</v>
      </c>
    </row>
    <row r="4" spans="1:8" ht="39.75" customHeight="1">
      <c r="A4" s="89" t="s">
        <v>1014</v>
      </c>
      <c r="B4" s="72" t="s">
        <v>565</v>
      </c>
      <c r="C4" s="72" t="s">
        <v>576</v>
      </c>
      <c r="D4" s="72" t="s">
        <v>5</v>
      </c>
      <c r="E4" s="72" t="s">
        <v>577</v>
      </c>
      <c r="F4" s="72" t="s">
        <v>738</v>
      </c>
    </row>
    <row r="5" spans="1:8" ht="24.95" customHeight="1">
      <c r="A5" s="44" t="s">
        <v>1546</v>
      </c>
      <c r="B5" s="209">
        <f>SUM(B6:B11)</f>
        <v>52200</v>
      </c>
      <c r="C5" s="209">
        <f t="shared" ref="C5:D5" si="0">SUM(C6:C11)</f>
        <v>52200</v>
      </c>
      <c r="D5" s="209">
        <f t="shared" si="0"/>
        <v>102299</v>
      </c>
      <c r="E5" s="212">
        <f>IF(C5*D5=0,"",ROUND(D5/C5*100,1))</f>
        <v>196</v>
      </c>
      <c r="F5" s="214">
        <f>ROUND(D5/H5*100,1)</f>
        <v>231.9</v>
      </c>
      <c r="G5" s="45" t="s">
        <v>653</v>
      </c>
      <c r="H5" s="46">
        <f>SUM(H6:H11)</f>
        <v>44107</v>
      </c>
    </row>
    <row r="6" spans="1:8" ht="24.95" customHeight="1">
      <c r="A6" s="44" t="s">
        <v>647</v>
      </c>
      <c r="B6" s="211">
        <v>2000</v>
      </c>
      <c r="C6" s="211">
        <v>2000</v>
      </c>
      <c r="D6" s="209">
        <v>2671</v>
      </c>
      <c r="E6" s="212">
        <f t="shared" ref="E6:E10" si="1">IF(C6*D6=0,"",ROUND(D6/C6*100,1))</f>
        <v>133.6</v>
      </c>
      <c r="F6" s="214">
        <f t="shared" ref="F6:F10" si="2">ROUND(D6/H6*100,1)</f>
        <v>186.8</v>
      </c>
      <c r="G6" s="44" t="s">
        <v>647</v>
      </c>
      <c r="H6" s="48">
        <v>1430</v>
      </c>
    </row>
    <row r="7" spans="1:8" ht="24.95" customHeight="1">
      <c r="A7" s="44" t="s">
        <v>648</v>
      </c>
      <c r="B7" s="211">
        <v>300</v>
      </c>
      <c r="C7" s="211">
        <v>300</v>
      </c>
      <c r="D7" s="209">
        <v>689</v>
      </c>
      <c r="E7" s="212">
        <f t="shared" si="1"/>
        <v>229.7</v>
      </c>
      <c r="F7" s="214">
        <f t="shared" si="2"/>
        <v>174.9</v>
      </c>
      <c r="G7" s="44" t="s">
        <v>648</v>
      </c>
      <c r="H7" s="48">
        <v>394</v>
      </c>
    </row>
    <row r="8" spans="1:8" ht="24.95" customHeight="1">
      <c r="A8" s="44" t="s">
        <v>649</v>
      </c>
      <c r="B8" s="211">
        <v>40000</v>
      </c>
      <c r="C8" s="211">
        <v>40000</v>
      </c>
      <c r="D8" s="209">
        <v>85419</v>
      </c>
      <c r="E8" s="212">
        <f t="shared" si="1"/>
        <v>213.5</v>
      </c>
      <c r="F8" s="214">
        <f t="shared" si="2"/>
        <v>251.5</v>
      </c>
      <c r="G8" s="44" t="s">
        <v>649</v>
      </c>
      <c r="H8" s="48">
        <v>33969</v>
      </c>
    </row>
    <row r="9" spans="1:8" ht="24.95" customHeight="1">
      <c r="A9" s="44" t="s">
        <v>650</v>
      </c>
      <c r="B9" s="211">
        <v>9000</v>
      </c>
      <c r="C9" s="211">
        <v>9000</v>
      </c>
      <c r="D9" s="209">
        <v>11990</v>
      </c>
      <c r="E9" s="212">
        <f t="shared" si="1"/>
        <v>133.19999999999999</v>
      </c>
      <c r="F9" s="214">
        <f t="shared" si="2"/>
        <v>171.1</v>
      </c>
      <c r="G9" s="44" t="s">
        <v>650</v>
      </c>
      <c r="H9" s="48">
        <v>7006</v>
      </c>
    </row>
    <row r="10" spans="1:8" ht="24.95" customHeight="1">
      <c r="A10" s="44" t="s">
        <v>651</v>
      </c>
      <c r="B10" s="211">
        <v>900</v>
      </c>
      <c r="C10" s="211">
        <v>900</v>
      </c>
      <c r="D10" s="209">
        <v>1530</v>
      </c>
      <c r="E10" s="212">
        <f t="shared" si="1"/>
        <v>170</v>
      </c>
      <c r="F10" s="214">
        <f t="shared" si="2"/>
        <v>131.30000000000001</v>
      </c>
      <c r="G10" s="44" t="s">
        <v>651</v>
      </c>
      <c r="H10" s="48">
        <v>1165</v>
      </c>
    </row>
    <row r="11" spans="1:8" ht="24.95" customHeight="1">
      <c r="A11" s="44" t="s">
        <v>652</v>
      </c>
      <c r="B11" s="211"/>
      <c r="C11" s="211"/>
      <c r="D11" s="209"/>
      <c r="E11" s="210" t="str">
        <f t="shared" ref="E11" si="3">IF(C11*D11=0,"",ROUND(D11/C11,3))</f>
        <v/>
      </c>
      <c r="F11" s="213"/>
      <c r="G11" s="44" t="s">
        <v>652</v>
      </c>
      <c r="H11" s="47">
        <v>143</v>
      </c>
    </row>
    <row r="12" spans="1:8">
      <c r="A12" s="41"/>
      <c r="B12" s="41"/>
      <c r="C12" s="41"/>
      <c r="D12" s="41"/>
      <c r="E12" s="41"/>
    </row>
    <row r="13" spans="1:8">
      <c r="A13" s="41"/>
      <c r="B13" s="41"/>
      <c r="C13" s="41"/>
      <c r="D13" s="41"/>
      <c r="E13" s="41"/>
    </row>
  </sheetData>
  <mergeCells count="1">
    <mergeCell ref="A1:F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0"/>
  <sheetViews>
    <sheetView workbookViewId="0">
      <selection activeCell="D5" sqref="D5"/>
    </sheetView>
  </sheetViews>
  <sheetFormatPr defaultRowHeight="24.95" customHeight="1"/>
  <cols>
    <col min="1" max="1" width="62.25" style="8" bestFit="1" customWidth="1"/>
    <col min="2" max="2" width="14.875" style="8" customWidth="1"/>
    <col min="3" max="3" width="16.5" style="8" customWidth="1"/>
    <col min="4" max="4" width="13.75" style="8" customWidth="1"/>
    <col min="5" max="5" width="14.375" style="8" customWidth="1"/>
    <col min="6" max="6" width="15.25" style="8" customWidth="1"/>
    <col min="7" max="7" width="60.5" style="8" hidden="1" customWidth="1"/>
    <col min="8" max="8" width="20.375" style="8" hidden="1" customWidth="1"/>
    <col min="9" max="9" width="10.875" style="8" customWidth="1"/>
    <col min="10" max="16384" width="9" style="8"/>
  </cols>
  <sheetData>
    <row r="1" spans="1:8" ht="44.25" customHeight="1">
      <c r="A1" s="266" t="s">
        <v>1176</v>
      </c>
      <c r="B1" s="266"/>
      <c r="C1" s="266"/>
      <c r="D1" s="266"/>
      <c r="E1" s="266"/>
      <c r="F1" s="266"/>
    </row>
    <row r="2" spans="1:8" ht="24.95" customHeight="1">
      <c r="A2" s="264" t="s">
        <v>1159</v>
      </c>
      <c r="B2" s="264"/>
      <c r="C2" s="264"/>
      <c r="D2" s="264"/>
      <c r="E2" s="264"/>
      <c r="F2" s="264"/>
    </row>
    <row r="3" spans="1:8" ht="24.95" customHeight="1">
      <c r="A3" s="265" t="s">
        <v>1041</v>
      </c>
      <c r="B3" s="265"/>
      <c r="C3" s="265"/>
      <c r="D3" s="265"/>
      <c r="E3" s="265"/>
      <c r="F3" s="265"/>
    </row>
    <row r="4" spans="1:8" ht="48" customHeight="1">
      <c r="A4" s="90" t="s">
        <v>654</v>
      </c>
      <c r="B4" s="90" t="s">
        <v>1155</v>
      </c>
      <c r="C4" s="90" t="s">
        <v>1156</v>
      </c>
      <c r="D4" s="90" t="s">
        <v>5</v>
      </c>
      <c r="E4" s="72" t="s">
        <v>577</v>
      </c>
      <c r="F4" s="72" t="s">
        <v>1042</v>
      </c>
    </row>
    <row r="5" spans="1:8" ht="24.95" customHeight="1">
      <c r="A5" s="220" t="s">
        <v>655</v>
      </c>
      <c r="B5" s="216">
        <f>SUM(B6,B12,B27,B35,B38)</f>
        <v>52313</v>
      </c>
      <c r="C5" s="216">
        <f>SUM(C6,C12,C27,C35,C38)</f>
        <v>52313</v>
      </c>
      <c r="D5" s="216">
        <v>91326</v>
      </c>
      <c r="E5" s="228">
        <f>IF(D5*C5=0,"",ROUND(D5/C5*100,1))</f>
        <v>174.6</v>
      </c>
      <c r="F5" s="229">
        <f>IF(H5*D5=0,,ROUND(D5/H5*100,1))</f>
        <v>165.6</v>
      </c>
      <c r="G5" s="225" t="s">
        <v>655</v>
      </c>
      <c r="H5" s="223">
        <v>55139</v>
      </c>
    </row>
    <row r="6" spans="1:8" ht="24.95" customHeight="1">
      <c r="A6" s="220" t="s">
        <v>198</v>
      </c>
      <c r="B6" s="216">
        <f>SUM(B7,B10)</f>
        <v>0</v>
      </c>
      <c r="C6" s="216">
        <f t="shared" ref="C6" si="0">SUM(C7,C10)</f>
        <v>0</v>
      </c>
      <c r="D6" s="216">
        <v>2755</v>
      </c>
      <c r="E6" s="228" t="str">
        <f t="shared" ref="E6:E40" si="1">IF(D6*C6=0,"",ROUND(D6/C6*100,1))</f>
        <v/>
      </c>
      <c r="F6" s="229">
        <f t="shared" ref="F6:F40" si="2">IF(H6*D6=0,,ROUND(D6/H6*100,1))</f>
        <v>106.8</v>
      </c>
      <c r="G6" s="225" t="s">
        <v>198</v>
      </c>
      <c r="H6" s="223">
        <v>2580</v>
      </c>
    </row>
    <row r="7" spans="1:8" ht="24.95" customHeight="1">
      <c r="A7" s="220" t="s">
        <v>1555</v>
      </c>
      <c r="B7" s="216">
        <f>SUM(B8:B9)</f>
        <v>0</v>
      </c>
      <c r="C7" s="216">
        <f t="shared" ref="C7" si="3">SUM(C8:C9)</f>
        <v>0</v>
      </c>
      <c r="D7" s="216">
        <v>2496</v>
      </c>
      <c r="E7" s="228" t="str">
        <f t="shared" si="1"/>
        <v/>
      </c>
      <c r="F7" s="229">
        <f t="shared" si="2"/>
        <v>100.4</v>
      </c>
      <c r="G7" s="226" t="s">
        <v>656</v>
      </c>
      <c r="H7" s="223">
        <v>2485</v>
      </c>
    </row>
    <row r="8" spans="1:8" ht="24.95" customHeight="1">
      <c r="A8" s="220" t="s">
        <v>657</v>
      </c>
      <c r="B8" s="216"/>
      <c r="C8" s="216"/>
      <c r="D8" s="216">
        <v>1826</v>
      </c>
      <c r="E8" s="228" t="str">
        <f t="shared" si="1"/>
        <v/>
      </c>
      <c r="F8" s="229">
        <f t="shared" si="2"/>
        <v>97.3</v>
      </c>
      <c r="G8" s="226" t="s">
        <v>657</v>
      </c>
      <c r="H8" s="223">
        <v>1876</v>
      </c>
    </row>
    <row r="9" spans="1:8" ht="24.95" customHeight="1">
      <c r="A9" s="220" t="s">
        <v>658</v>
      </c>
      <c r="B9" s="216"/>
      <c r="C9" s="216"/>
      <c r="D9" s="216">
        <v>670</v>
      </c>
      <c r="E9" s="228" t="str">
        <f t="shared" si="1"/>
        <v/>
      </c>
      <c r="F9" s="229">
        <f t="shared" si="2"/>
        <v>110</v>
      </c>
      <c r="G9" s="226" t="s">
        <v>658</v>
      </c>
      <c r="H9" s="223">
        <v>609</v>
      </c>
    </row>
    <row r="10" spans="1:8" ht="24.95" customHeight="1">
      <c r="A10" s="220" t="s">
        <v>1556</v>
      </c>
      <c r="B10" s="216">
        <f>SUM(B11)</f>
        <v>0</v>
      </c>
      <c r="C10" s="216">
        <f t="shared" ref="C10" si="4">SUM(C11)</f>
        <v>0</v>
      </c>
      <c r="D10" s="216">
        <v>259</v>
      </c>
      <c r="E10" s="228" t="str">
        <f t="shared" si="1"/>
        <v/>
      </c>
      <c r="F10" s="229">
        <f t="shared" si="2"/>
        <v>272.60000000000002</v>
      </c>
      <c r="G10" s="226" t="s">
        <v>1556</v>
      </c>
      <c r="H10" s="223">
        <v>95</v>
      </c>
    </row>
    <row r="11" spans="1:8" ht="24.95" customHeight="1">
      <c r="A11" s="220" t="s">
        <v>658</v>
      </c>
      <c r="B11" s="216"/>
      <c r="C11" s="216"/>
      <c r="D11" s="216">
        <v>259</v>
      </c>
      <c r="E11" s="228" t="str">
        <f t="shared" si="1"/>
        <v/>
      </c>
      <c r="F11" s="229">
        <f t="shared" si="2"/>
        <v>272.60000000000002</v>
      </c>
      <c r="G11" s="226" t="s">
        <v>658</v>
      </c>
      <c r="H11" s="223">
        <v>95</v>
      </c>
    </row>
    <row r="12" spans="1:8" ht="24.95" customHeight="1">
      <c r="A12" s="220" t="s">
        <v>374</v>
      </c>
      <c r="B12" s="216">
        <f>SUM(B13,B19,B22,B23,B25)</f>
        <v>33389</v>
      </c>
      <c r="C12" s="216">
        <f>SUM(C13,C19,C22,C23,C25)</f>
        <v>33389</v>
      </c>
      <c r="D12" s="216">
        <v>66664</v>
      </c>
      <c r="E12" s="228">
        <f t="shared" si="1"/>
        <v>199.7</v>
      </c>
      <c r="F12" s="229">
        <f t="shared" si="2"/>
        <v>190.8</v>
      </c>
      <c r="G12" s="226" t="s">
        <v>374</v>
      </c>
      <c r="H12" s="223">
        <v>34933</v>
      </c>
    </row>
    <row r="13" spans="1:8" ht="24.95" customHeight="1">
      <c r="A13" s="220" t="s">
        <v>659</v>
      </c>
      <c r="B13" s="216">
        <f>SUM(B14:B18)</f>
        <v>21189</v>
      </c>
      <c r="C13" s="216">
        <f>SUM(C14:C18)</f>
        <v>21189</v>
      </c>
      <c r="D13" s="216">
        <v>62078</v>
      </c>
      <c r="E13" s="228">
        <f t="shared" si="1"/>
        <v>293</v>
      </c>
      <c r="F13" s="229">
        <f t="shared" si="2"/>
        <v>223.3</v>
      </c>
      <c r="G13" s="226" t="s">
        <v>659</v>
      </c>
      <c r="H13" s="223">
        <v>27798</v>
      </c>
    </row>
    <row r="14" spans="1:8" ht="24.95" customHeight="1">
      <c r="A14" s="220" t="s">
        <v>660</v>
      </c>
      <c r="B14" s="216">
        <v>20639</v>
      </c>
      <c r="C14" s="216">
        <v>20639</v>
      </c>
      <c r="D14" s="216">
        <v>7133</v>
      </c>
      <c r="E14" s="228">
        <f t="shared" si="1"/>
        <v>34.6</v>
      </c>
      <c r="F14" s="229">
        <f t="shared" si="2"/>
        <v>50.6</v>
      </c>
      <c r="G14" s="226" t="s">
        <v>660</v>
      </c>
      <c r="H14" s="223">
        <v>14086</v>
      </c>
    </row>
    <row r="15" spans="1:8" ht="24.95" customHeight="1">
      <c r="A15" s="220" t="s">
        <v>661</v>
      </c>
      <c r="B15" s="216">
        <v>200</v>
      </c>
      <c r="C15" s="216">
        <v>200</v>
      </c>
      <c r="D15" s="216">
        <v>54285</v>
      </c>
      <c r="E15" s="228"/>
      <c r="F15" s="229">
        <f t="shared" si="2"/>
        <v>430.8</v>
      </c>
      <c r="G15" s="226" t="s">
        <v>661</v>
      </c>
      <c r="H15" s="223">
        <v>12601</v>
      </c>
    </row>
    <row r="16" spans="1:8" ht="24.95" customHeight="1">
      <c r="A16" s="220" t="s">
        <v>662</v>
      </c>
      <c r="B16" s="216"/>
      <c r="C16" s="216"/>
      <c r="D16" s="216">
        <v>140</v>
      </c>
      <c r="E16" s="228" t="str">
        <f t="shared" si="1"/>
        <v/>
      </c>
      <c r="F16" s="229">
        <f t="shared" si="2"/>
        <v>15.4</v>
      </c>
      <c r="G16" s="227" t="s">
        <v>662</v>
      </c>
      <c r="H16" s="223">
        <v>907</v>
      </c>
    </row>
    <row r="17" spans="1:8" ht="24.95" customHeight="1">
      <c r="A17" s="220" t="s">
        <v>663</v>
      </c>
      <c r="B17" s="216">
        <v>150</v>
      </c>
      <c r="C17" s="216">
        <v>150</v>
      </c>
      <c r="D17" s="216">
        <v>444</v>
      </c>
      <c r="E17" s="228">
        <f t="shared" si="1"/>
        <v>296</v>
      </c>
      <c r="F17" s="229">
        <f t="shared" si="2"/>
        <v>241.3</v>
      </c>
      <c r="G17" s="226" t="s">
        <v>663</v>
      </c>
      <c r="H17" s="223">
        <v>184</v>
      </c>
    </row>
    <row r="18" spans="1:8" ht="24.95" customHeight="1">
      <c r="A18" s="220" t="s">
        <v>664</v>
      </c>
      <c r="B18" s="216">
        <v>200</v>
      </c>
      <c r="C18" s="216">
        <v>200</v>
      </c>
      <c r="D18" s="216">
        <v>76</v>
      </c>
      <c r="E18" s="228">
        <f t="shared" si="1"/>
        <v>38</v>
      </c>
      <c r="F18" s="229">
        <f t="shared" si="2"/>
        <v>380</v>
      </c>
      <c r="G18" s="226" t="s">
        <v>664</v>
      </c>
      <c r="H18" s="223">
        <v>20</v>
      </c>
    </row>
    <row r="19" spans="1:8" ht="24.95" customHeight="1">
      <c r="A19" s="220" t="s">
        <v>1557</v>
      </c>
      <c r="B19" s="216">
        <f>SUM(B20:B21)</f>
        <v>2000</v>
      </c>
      <c r="C19" s="216">
        <f t="shared" ref="C19" si="5">SUM(C20:C21)</f>
        <v>2000</v>
      </c>
      <c r="D19" s="216">
        <v>567</v>
      </c>
      <c r="E19" s="228">
        <f t="shared" si="1"/>
        <v>28.4</v>
      </c>
      <c r="F19" s="229">
        <f t="shared" si="2"/>
        <v>40.9</v>
      </c>
      <c r="G19" s="225" t="s">
        <v>689</v>
      </c>
      <c r="H19" s="223">
        <v>1387</v>
      </c>
    </row>
    <row r="20" spans="1:8" ht="24.95" customHeight="1">
      <c r="A20" s="220" t="s">
        <v>660</v>
      </c>
      <c r="B20" s="216">
        <v>2000</v>
      </c>
      <c r="C20" s="216">
        <v>2000</v>
      </c>
      <c r="D20" s="216">
        <v>402</v>
      </c>
      <c r="E20" s="228">
        <f t="shared" si="1"/>
        <v>20.100000000000001</v>
      </c>
      <c r="F20" s="229">
        <f t="shared" si="2"/>
        <v>29</v>
      </c>
      <c r="G20" s="225" t="s">
        <v>660</v>
      </c>
      <c r="H20" s="223">
        <v>1387</v>
      </c>
    </row>
    <row r="21" spans="1:8" ht="24.95" customHeight="1">
      <c r="A21" s="220" t="s">
        <v>661</v>
      </c>
      <c r="B21" s="216"/>
      <c r="C21" s="216"/>
      <c r="D21" s="216">
        <v>165</v>
      </c>
      <c r="E21" s="228" t="str">
        <f t="shared" si="1"/>
        <v/>
      </c>
      <c r="F21" s="229">
        <f t="shared" si="2"/>
        <v>0</v>
      </c>
      <c r="G21" s="226" t="s">
        <v>661</v>
      </c>
      <c r="H21" s="223">
        <v>0</v>
      </c>
    </row>
    <row r="22" spans="1:8" ht="24.95" customHeight="1">
      <c r="A22" s="220" t="s">
        <v>1558</v>
      </c>
      <c r="B22" s="216">
        <v>300</v>
      </c>
      <c r="C22" s="216">
        <v>300</v>
      </c>
      <c r="D22" s="216">
        <v>176</v>
      </c>
      <c r="E22" s="228">
        <f t="shared" si="1"/>
        <v>58.7</v>
      </c>
      <c r="F22" s="229">
        <f t="shared" si="2"/>
        <v>325.89999999999998</v>
      </c>
      <c r="G22" s="226" t="s">
        <v>665</v>
      </c>
      <c r="H22" s="223">
        <v>54</v>
      </c>
    </row>
    <row r="23" spans="1:8" ht="24.95" customHeight="1">
      <c r="A23" s="220" t="s">
        <v>1559</v>
      </c>
      <c r="B23" s="216">
        <f>SUM(B24)</f>
        <v>9000</v>
      </c>
      <c r="C23" s="216">
        <f t="shared" ref="C23" si="6">SUM(C24)</f>
        <v>9000</v>
      </c>
      <c r="D23" s="216">
        <v>2306</v>
      </c>
      <c r="E23" s="228">
        <f t="shared" si="1"/>
        <v>25.6</v>
      </c>
      <c r="F23" s="229">
        <f t="shared" si="2"/>
        <v>48.2</v>
      </c>
      <c r="G23" s="226" t="s">
        <v>666</v>
      </c>
      <c r="H23" s="223">
        <v>4780</v>
      </c>
    </row>
    <row r="24" spans="1:8" ht="24.95" customHeight="1">
      <c r="A24" s="220" t="s">
        <v>667</v>
      </c>
      <c r="B24" s="216">
        <v>9000</v>
      </c>
      <c r="C24" s="216">
        <v>9000</v>
      </c>
      <c r="D24" s="216">
        <v>2306</v>
      </c>
      <c r="E24" s="228">
        <f t="shared" si="1"/>
        <v>25.6</v>
      </c>
      <c r="F24" s="229">
        <f t="shared" si="2"/>
        <v>48.2</v>
      </c>
      <c r="G24" s="225" t="s">
        <v>667</v>
      </c>
      <c r="H24" s="223">
        <v>4780</v>
      </c>
    </row>
    <row r="25" spans="1:8" ht="24.95" customHeight="1">
      <c r="A25" s="220" t="s">
        <v>668</v>
      </c>
      <c r="B25" s="216">
        <f>SUM(B26)</f>
        <v>900</v>
      </c>
      <c r="C25" s="216">
        <f t="shared" ref="C25" si="7">SUM(C26)</f>
        <v>900</v>
      </c>
      <c r="D25" s="216">
        <v>1537</v>
      </c>
      <c r="E25" s="228">
        <f t="shared" si="1"/>
        <v>170.8</v>
      </c>
      <c r="F25" s="229">
        <f t="shared" si="2"/>
        <v>168.2</v>
      </c>
      <c r="G25" s="226" t="s">
        <v>668</v>
      </c>
      <c r="H25" s="223">
        <v>914</v>
      </c>
    </row>
    <row r="26" spans="1:8" ht="24.95" customHeight="1">
      <c r="A26" s="220" t="s">
        <v>669</v>
      </c>
      <c r="B26" s="216">
        <v>900</v>
      </c>
      <c r="C26" s="216">
        <v>900</v>
      </c>
      <c r="D26" s="216">
        <v>1537</v>
      </c>
      <c r="E26" s="228">
        <f t="shared" si="1"/>
        <v>170.8</v>
      </c>
      <c r="F26" s="229">
        <f t="shared" si="2"/>
        <v>168.2</v>
      </c>
      <c r="G26" s="226" t="s">
        <v>669</v>
      </c>
      <c r="H26" s="223">
        <v>914</v>
      </c>
    </row>
    <row r="27" spans="1:8" ht="24.95" customHeight="1">
      <c r="A27" s="220" t="s">
        <v>670</v>
      </c>
      <c r="B27" s="216">
        <f>SUM(B28,B29)</f>
        <v>113</v>
      </c>
      <c r="C27" s="216">
        <f t="shared" ref="C27" si="8">SUM(C28,C29)</f>
        <v>113</v>
      </c>
      <c r="D27" s="216">
        <v>2866</v>
      </c>
      <c r="E27" s="228">
        <f t="shared" si="1"/>
        <v>2536.3000000000002</v>
      </c>
      <c r="F27" s="229">
        <f t="shared" si="2"/>
        <v>105.5</v>
      </c>
      <c r="G27" s="8" t="s">
        <v>670</v>
      </c>
      <c r="H27" s="224">
        <v>2717</v>
      </c>
    </row>
    <row r="28" spans="1:8" ht="24.95" customHeight="1">
      <c r="A28" s="220" t="s">
        <v>1560</v>
      </c>
      <c r="B28" s="216"/>
      <c r="C28" s="216"/>
      <c r="D28" s="216">
        <v>0</v>
      </c>
      <c r="E28" s="228" t="str">
        <f t="shared" si="1"/>
        <v/>
      </c>
      <c r="F28" s="229">
        <f t="shared" si="2"/>
        <v>0</v>
      </c>
      <c r="G28" s="8" t="s">
        <v>1560</v>
      </c>
      <c r="H28" s="224">
        <v>14</v>
      </c>
    </row>
    <row r="29" spans="1:8" ht="24.95" customHeight="1">
      <c r="A29" s="220" t="s">
        <v>671</v>
      </c>
      <c r="B29" s="216">
        <f>SUM(B30:B34)</f>
        <v>113</v>
      </c>
      <c r="C29" s="216">
        <f t="shared" ref="C29" si="9">SUM(C30:C34)</f>
        <v>113</v>
      </c>
      <c r="D29" s="216">
        <v>2866</v>
      </c>
      <c r="E29" s="228">
        <f t="shared" si="1"/>
        <v>2536.3000000000002</v>
      </c>
      <c r="F29" s="229">
        <f t="shared" si="2"/>
        <v>106</v>
      </c>
      <c r="G29" s="8" t="s">
        <v>671</v>
      </c>
      <c r="H29" s="224">
        <v>2703</v>
      </c>
    </row>
    <row r="30" spans="1:8" ht="24.95" customHeight="1">
      <c r="A30" s="220" t="s">
        <v>672</v>
      </c>
      <c r="B30" s="216"/>
      <c r="C30" s="216"/>
      <c r="D30" s="216">
        <v>2211</v>
      </c>
      <c r="E30" s="228" t="str">
        <f t="shared" si="1"/>
        <v/>
      </c>
      <c r="F30" s="229">
        <f t="shared" si="2"/>
        <v>110.1</v>
      </c>
      <c r="G30" s="8" t="s">
        <v>672</v>
      </c>
      <c r="H30" s="224">
        <v>2008</v>
      </c>
    </row>
    <row r="31" spans="1:8" ht="24.95" customHeight="1">
      <c r="A31" s="220" t="s">
        <v>688</v>
      </c>
      <c r="B31" s="216">
        <v>113</v>
      </c>
      <c r="C31" s="216">
        <v>113</v>
      </c>
      <c r="D31" s="216">
        <v>404</v>
      </c>
      <c r="E31" s="228">
        <f t="shared" si="1"/>
        <v>357.5</v>
      </c>
      <c r="F31" s="229">
        <f t="shared" si="2"/>
        <v>119.9</v>
      </c>
      <c r="G31" s="8" t="s">
        <v>688</v>
      </c>
      <c r="H31" s="224">
        <v>337</v>
      </c>
    </row>
    <row r="32" spans="1:8" ht="24.95" customHeight="1">
      <c r="A32" s="220" t="s">
        <v>673</v>
      </c>
      <c r="B32" s="216"/>
      <c r="C32" s="216"/>
      <c r="D32" s="216">
        <v>20</v>
      </c>
      <c r="E32" s="228" t="str">
        <f t="shared" si="1"/>
        <v/>
      </c>
      <c r="F32" s="229">
        <f t="shared" si="2"/>
        <v>62.5</v>
      </c>
      <c r="G32" s="8" t="s">
        <v>673</v>
      </c>
      <c r="H32" s="224">
        <v>32</v>
      </c>
    </row>
    <row r="33" spans="1:8" ht="24.95" customHeight="1">
      <c r="A33" s="220" t="s">
        <v>674</v>
      </c>
      <c r="B33" s="216"/>
      <c r="C33" s="216"/>
      <c r="D33" s="216">
        <v>5</v>
      </c>
      <c r="E33" s="228" t="str">
        <f t="shared" si="1"/>
        <v/>
      </c>
      <c r="F33" s="229">
        <f t="shared" si="2"/>
        <v>166.7</v>
      </c>
      <c r="G33" s="8" t="s">
        <v>674</v>
      </c>
      <c r="H33" s="224">
        <v>3</v>
      </c>
    </row>
    <row r="34" spans="1:8" ht="24.95" customHeight="1">
      <c r="A34" s="220" t="s">
        <v>675</v>
      </c>
      <c r="B34" s="216"/>
      <c r="C34" s="216"/>
      <c r="D34" s="216">
        <v>226</v>
      </c>
      <c r="E34" s="228" t="str">
        <f t="shared" si="1"/>
        <v/>
      </c>
      <c r="F34" s="229">
        <f t="shared" si="2"/>
        <v>70</v>
      </c>
      <c r="G34" s="8" t="s">
        <v>675</v>
      </c>
      <c r="H34" s="224">
        <v>323</v>
      </c>
    </row>
    <row r="35" spans="1:8" ht="24.95" customHeight="1">
      <c r="A35" s="220" t="s">
        <v>538</v>
      </c>
      <c r="B35" s="216">
        <f>SUM(B36)</f>
        <v>18764</v>
      </c>
      <c r="C35" s="216">
        <f t="shared" ref="C35:C36" si="10">SUM(C36)</f>
        <v>18764</v>
      </c>
      <c r="D35" s="216">
        <v>18994</v>
      </c>
      <c r="E35" s="228">
        <f t="shared" si="1"/>
        <v>101.2</v>
      </c>
      <c r="F35" s="229">
        <f t="shared" si="2"/>
        <v>128.4</v>
      </c>
      <c r="G35" s="8" t="s">
        <v>538</v>
      </c>
      <c r="H35" s="224">
        <v>14797</v>
      </c>
    </row>
    <row r="36" spans="1:8" ht="24.95" customHeight="1">
      <c r="A36" s="220" t="s">
        <v>676</v>
      </c>
      <c r="B36" s="216">
        <f>SUM(B37)</f>
        <v>18764</v>
      </c>
      <c r="C36" s="216">
        <f t="shared" si="10"/>
        <v>18764</v>
      </c>
      <c r="D36" s="216">
        <v>18994</v>
      </c>
      <c r="E36" s="228">
        <f t="shared" si="1"/>
        <v>101.2</v>
      </c>
      <c r="F36" s="229">
        <f t="shared" si="2"/>
        <v>128.4</v>
      </c>
      <c r="G36" s="8" t="s">
        <v>676</v>
      </c>
      <c r="H36" s="224">
        <v>14797</v>
      </c>
    </row>
    <row r="37" spans="1:8" ht="24.95" customHeight="1">
      <c r="A37" s="220" t="s">
        <v>677</v>
      </c>
      <c r="B37" s="216">
        <v>18764</v>
      </c>
      <c r="C37" s="216">
        <v>18764</v>
      </c>
      <c r="D37" s="216">
        <v>18994</v>
      </c>
      <c r="E37" s="228">
        <f t="shared" si="1"/>
        <v>101.2</v>
      </c>
      <c r="F37" s="229">
        <f t="shared" si="2"/>
        <v>128.4</v>
      </c>
      <c r="G37" s="8" t="s">
        <v>677</v>
      </c>
      <c r="H37" s="224">
        <v>14797</v>
      </c>
    </row>
    <row r="38" spans="1:8" ht="24.95" customHeight="1">
      <c r="A38" s="220" t="s">
        <v>544</v>
      </c>
      <c r="B38" s="216">
        <f>SUM(B39)</f>
        <v>47</v>
      </c>
      <c r="C38" s="216">
        <f t="shared" ref="C38:C39" si="11">SUM(C39)</f>
        <v>47</v>
      </c>
      <c r="D38" s="216">
        <v>47</v>
      </c>
      <c r="E38" s="228">
        <f t="shared" si="1"/>
        <v>100</v>
      </c>
      <c r="F38" s="229">
        <f t="shared" si="2"/>
        <v>42</v>
      </c>
      <c r="G38" s="8" t="s">
        <v>544</v>
      </c>
      <c r="H38" s="224">
        <v>112</v>
      </c>
    </row>
    <row r="39" spans="1:8" ht="24.95" customHeight="1">
      <c r="A39" s="220" t="s">
        <v>678</v>
      </c>
      <c r="B39" s="216">
        <f>SUM(B40)</f>
        <v>47</v>
      </c>
      <c r="C39" s="216">
        <f t="shared" si="11"/>
        <v>47</v>
      </c>
      <c r="D39" s="216">
        <v>47</v>
      </c>
      <c r="E39" s="228">
        <f t="shared" si="1"/>
        <v>100</v>
      </c>
      <c r="F39" s="229">
        <f t="shared" si="2"/>
        <v>42</v>
      </c>
      <c r="G39" s="8" t="s">
        <v>678</v>
      </c>
      <c r="H39" s="224">
        <v>112</v>
      </c>
    </row>
    <row r="40" spans="1:8" ht="24.95" customHeight="1">
      <c r="A40" s="220" t="s">
        <v>679</v>
      </c>
      <c r="B40" s="216">
        <v>47</v>
      </c>
      <c r="C40" s="216">
        <v>47</v>
      </c>
      <c r="D40" s="216">
        <v>47</v>
      </c>
      <c r="E40" s="228">
        <f t="shared" si="1"/>
        <v>100</v>
      </c>
      <c r="F40" s="229">
        <f t="shared" si="2"/>
        <v>42</v>
      </c>
      <c r="G40" s="8" t="s">
        <v>679</v>
      </c>
      <c r="H40" s="8">
        <v>112</v>
      </c>
    </row>
  </sheetData>
  <mergeCells count="3">
    <mergeCell ref="A2:F2"/>
    <mergeCell ref="A3:F3"/>
    <mergeCell ref="A1:F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5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3"/>
  <sheetViews>
    <sheetView workbookViewId="0">
      <selection activeCell="E5" sqref="E5:E10"/>
    </sheetView>
  </sheetViews>
  <sheetFormatPr defaultRowHeight="13.5"/>
  <cols>
    <col min="1" max="1" width="37.25" customWidth="1"/>
    <col min="2" max="2" width="12.75" customWidth="1"/>
    <col min="3" max="3" width="12.125" customWidth="1"/>
    <col min="4" max="4" width="11.75" customWidth="1"/>
    <col min="5" max="5" width="16" customWidth="1"/>
    <col min="6" max="6" width="16.375" customWidth="1"/>
    <col min="7" max="7" width="40.5" hidden="1" customWidth="1"/>
    <col min="8" max="8" width="13.625" customWidth="1"/>
  </cols>
  <sheetData>
    <row r="1" spans="1:8" ht="22.5">
      <c r="A1" s="263" t="s">
        <v>1175</v>
      </c>
      <c r="B1" s="263"/>
      <c r="C1" s="263"/>
      <c r="D1" s="263"/>
      <c r="E1" s="263"/>
      <c r="F1" s="263"/>
    </row>
    <row r="2" spans="1:8" ht="22.5" customHeight="1">
      <c r="A2" s="267" t="s">
        <v>1160</v>
      </c>
      <c r="B2" s="267"/>
      <c r="C2" s="267"/>
      <c r="D2" s="267"/>
      <c r="E2" s="267"/>
      <c r="F2" s="267"/>
    </row>
    <row r="3" spans="1:8" ht="24" customHeight="1">
      <c r="A3" s="268" t="s">
        <v>574</v>
      </c>
      <c r="B3" s="268"/>
      <c r="C3" s="268"/>
      <c r="D3" s="268"/>
      <c r="E3" s="268"/>
      <c r="F3" s="268"/>
    </row>
    <row r="4" spans="1:8" ht="51" customHeight="1">
      <c r="A4" s="89" t="s">
        <v>1014</v>
      </c>
      <c r="B4" s="72" t="s">
        <v>565</v>
      </c>
      <c r="C4" s="72" t="s">
        <v>576</v>
      </c>
      <c r="D4" s="72" t="s">
        <v>5</v>
      </c>
      <c r="E4" s="72" t="s">
        <v>577</v>
      </c>
      <c r="F4" s="72" t="s">
        <v>738</v>
      </c>
    </row>
    <row r="5" spans="1:8" ht="27.95" customHeight="1">
      <c r="A5" s="44" t="s">
        <v>1546</v>
      </c>
      <c r="B5" s="209">
        <f>SUM(B6:B11)</f>
        <v>52200</v>
      </c>
      <c r="C5" s="209">
        <f t="shared" ref="C5:D5" si="0">SUM(C6:C11)</f>
        <v>52200</v>
      </c>
      <c r="D5" s="209">
        <f t="shared" si="0"/>
        <v>102299</v>
      </c>
      <c r="E5" s="212">
        <f>IF(C5*D5=0,"",ROUND(D5/C5*100,1))</f>
        <v>196</v>
      </c>
      <c r="F5" s="214">
        <f>ROUND(D5/H5*100,1)</f>
        <v>231.9</v>
      </c>
      <c r="G5" s="45" t="s">
        <v>653</v>
      </c>
      <c r="H5" s="46">
        <f>SUM(H6:H11)</f>
        <v>44107</v>
      </c>
    </row>
    <row r="6" spans="1:8" ht="27.95" customHeight="1">
      <c r="A6" s="44" t="s">
        <v>647</v>
      </c>
      <c r="B6" s="211">
        <v>2000</v>
      </c>
      <c r="C6" s="211">
        <v>2000</v>
      </c>
      <c r="D6" s="209">
        <v>2671</v>
      </c>
      <c r="E6" s="212">
        <f t="shared" ref="E6:E10" si="1">IF(C6*D6=0,"",ROUND(D6/C6*100,1))</f>
        <v>133.6</v>
      </c>
      <c r="F6" s="214">
        <f t="shared" ref="F6:F10" si="2">ROUND(D6/H6*100,1)</f>
        <v>186.8</v>
      </c>
      <c r="G6" s="44" t="s">
        <v>647</v>
      </c>
      <c r="H6" s="48">
        <v>1430</v>
      </c>
    </row>
    <row r="7" spans="1:8" ht="27.95" customHeight="1">
      <c r="A7" s="44" t="s">
        <v>648</v>
      </c>
      <c r="B7" s="211">
        <v>300</v>
      </c>
      <c r="C7" s="211">
        <v>300</v>
      </c>
      <c r="D7" s="209">
        <v>689</v>
      </c>
      <c r="E7" s="212">
        <f t="shared" si="1"/>
        <v>229.7</v>
      </c>
      <c r="F7" s="214">
        <f t="shared" si="2"/>
        <v>174.9</v>
      </c>
      <c r="G7" s="44" t="s">
        <v>648</v>
      </c>
      <c r="H7" s="48">
        <v>394</v>
      </c>
    </row>
    <row r="8" spans="1:8" ht="27.95" customHeight="1">
      <c r="A8" s="44" t="s">
        <v>649</v>
      </c>
      <c r="B8" s="211">
        <v>40000</v>
      </c>
      <c r="C8" s="211">
        <v>40000</v>
      </c>
      <c r="D8" s="209">
        <v>85419</v>
      </c>
      <c r="E8" s="212">
        <f t="shared" si="1"/>
        <v>213.5</v>
      </c>
      <c r="F8" s="214">
        <f t="shared" si="2"/>
        <v>251.5</v>
      </c>
      <c r="G8" s="44" t="s">
        <v>649</v>
      </c>
      <c r="H8" s="48">
        <v>33969</v>
      </c>
    </row>
    <row r="9" spans="1:8" ht="27.95" customHeight="1">
      <c r="A9" s="44" t="s">
        <v>650</v>
      </c>
      <c r="B9" s="211">
        <v>9000</v>
      </c>
      <c r="C9" s="211">
        <v>9000</v>
      </c>
      <c r="D9" s="209">
        <v>11990</v>
      </c>
      <c r="E9" s="212">
        <f t="shared" si="1"/>
        <v>133.19999999999999</v>
      </c>
      <c r="F9" s="214">
        <f t="shared" si="2"/>
        <v>171.1</v>
      </c>
      <c r="G9" s="44" t="s">
        <v>650</v>
      </c>
      <c r="H9" s="48">
        <v>7006</v>
      </c>
    </row>
    <row r="10" spans="1:8" ht="27.95" customHeight="1">
      <c r="A10" s="44" t="s">
        <v>651</v>
      </c>
      <c r="B10" s="211">
        <v>900</v>
      </c>
      <c r="C10" s="211">
        <v>900</v>
      </c>
      <c r="D10" s="209">
        <v>1530</v>
      </c>
      <c r="E10" s="212">
        <f t="shared" si="1"/>
        <v>170</v>
      </c>
      <c r="F10" s="214">
        <f t="shared" si="2"/>
        <v>131.30000000000001</v>
      </c>
      <c r="G10" s="44" t="s">
        <v>651</v>
      </c>
      <c r="H10" s="48">
        <v>1165</v>
      </c>
    </row>
    <row r="11" spans="1:8" ht="27.95" customHeight="1">
      <c r="A11" s="44" t="s">
        <v>652</v>
      </c>
      <c r="B11" s="211"/>
      <c r="C11" s="211"/>
      <c r="D11" s="209"/>
      <c r="E11" s="210" t="str">
        <f t="shared" ref="E11" si="3">IF(C11*D11=0,"",ROUND(D11/C11,3))</f>
        <v/>
      </c>
      <c r="F11" s="213"/>
      <c r="G11" s="44" t="s">
        <v>652</v>
      </c>
      <c r="H11" s="47">
        <v>143</v>
      </c>
    </row>
    <row r="12" spans="1:8">
      <c r="A12" s="41"/>
      <c r="B12" s="41"/>
      <c r="C12" s="41"/>
      <c r="D12" s="41"/>
      <c r="E12" s="41"/>
    </row>
    <row r="13" spans="1:8">
      <c r="A13" s="41"/>
      <c r="B13" s="41"/>
      <c r="C13" s="41"/>
      <c r="D13" s="41"/>
      <c r="E13" s="41"/>
    </row>
  </sheetData>
  <mergeCells count="3">
    <mergeCell ref="A2:F2"/>
    <mergeCell ref="A3:F3"/>
    <mergeCell ref="A1:F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69"/>
  <sheetViews>
    <sheetView workbookViewId="0">
      <selection activeCell="K1" sqref="K1:K1048576"/>
    </sheetView>
  </sheetViews>
  <sheetFormatPr defaultRowHeight="13.5"/>
  <cols>
    <col min="1" max="1" width="44.625" style="49" bestFit="1" customWidth="1"/>
    <col min="2" max="2" width="9.625" style="49" customWidth="1"/>
    <col min="3" max="3" width="15" style="49" customWidth="1"/>
    <col min="4" max="4" width="9.125" style="49" bestFit="1" customWidth="1"/>
    <col min="5" max="5" width="14.125" style="49" customWidth="1"/>
    <col min="6" max="6" width="15.625" style="49" customWidth="1"/>
    <col min="7" max="7" width="57" style="49" hidden="1" customWidth="1"/>
    <col min="8" max="8" width="0" style="49" hidden="1" customWidth="1"/>
    <col min="9" max="9" width="9" style="49"/>
    <col min="10" max="10" width="49.5" style="49" hidden="1" customWidth="1"/>
    <col min="11" max="11" width="18.75" style="49" hidden="1" customWidth="1"/>
    <col min="12" max="12" width="17.25" style="49" customWidth="1"/>
    <col min="13" max="16384" width="9" style="49"/>
  </cols>
  <sheetData>
    <row r="1" spans="1:11" ht="38.25" customHeight="1">
      <c r="A1" s="271" t="s">
        <v>1174</v>
      </c>
      <c r="B1" s="271"/>
      <c r="C1" s="271"/>
      <c r="D1" s="271"/>
      <c r="E1" s="271"/>
      <c r="F1" s="271"/>
    </row>
    <row r="2" spans="1:11" ht="23.25" customHeight="1">
      <c r="A2" s="269" t="s">
        <v>1161</v>
      </c>
      <c r="B2" s="269"/>
      <c r="C2" s="269"/>
      <c r="D2" s="269"/>
      <c r="E2" s="269"/>
      <c r="F2" s="269"/>
    </row>
    <row r="3" spans="1:11" ht="23.25" customHeight="1">
      <c r="A3" s="270" t="s">
        <v>574</v>
      </c>
      <c r="B3" s="270"/>
      <c r="C3" s="270"/>
      <c r="D3" s="270"/>
      <c r="E3" s="270"/>
      <c r="F3" s="270"/>
    </row>
    <row r="4" spans="1:11" ht="42.75" customHeight="1">
      <c r="A4" s="50" t="s">
        <v>1015</v>
      </c>
      <c r="B4" s="92" t="s">
        <v>565</v>
      </c>
      <c r="C4" s="92" t="s">
        <v>576</v>
      </c>
      <c r="D4" s="92" t="s">
        <v>5</v>
      </c>
      <c r="E4" s="92" t="s">
        <v>577</v>
      </c>
      <c r="F4" s="7" t="s">
        <v>738</v>
      </c>
      <c r="J4" s="218"/>
      <c r="K4" s="219" t="s">
        <v>1554</v>
      </c>
    </row>
    <row r="5" spans="1:11" ht="24.95" customHeight="1">
      <c r="A5" s="215" t="s">
        <v>655</v>
      </c>
      <c r="B5" s="216">
        <f>SUM(B6,B12,B26,B34,B37)</f>
        <v>52313</v>
      </c>
      <c r="C5" s="216">
        <f t="shared" ref="C5:D5" si="0">SUM(C6,C12,C26,C34,C37)</f>
        <v>52313</v>
      </c>
      <c r="D5" s="216">
        <f t="shared" si="0"/>
        <v>71546</v>
      </c>
      <c r="E5" s="212">
        <f>IF(C5*D5=0,"",ROUND(D5/C5*100,1))</f>
        <v>136.80000000000001</v>
      </c>
      <c r="F5" s="222">
        <f>IF(K5*D5=0,,ROUND(D5/K5*100,1))</f>
        <v>186.1</v>
      </c>
      <c r="G5" s="217" t="s">
        <v>655</v>
      </c>
      <c r="H5" s="33">
        <v>24407</v>
      </c>
      <c r="J5" s="220" t="s">
        <v>655</v>
      </c>
      <c r="K5" s="221">
        <f>SUM(K6,K12,K26,K34,K37)</f>
        <v>38453</v>
      </c>
    </row>
    <row r="6" spans="1:11" ht="24.95" customHeight="1">
      <c r="A6" s="215" t="s">
        <v>198</v>
      </c>
      <c r="B6" s="216">
        <f>SUM(B7,B10)</f>
        <v>0</v>
      </c>
      <c r="C6" s="216">
        <f t="shared" ref="C6:D6" si="1">SUM(C7,C10)</f>
        <v>0</v>
      </c>
      <c r="D6" s="216">
        <f t="shared" si="1"/>
        <v>2755</v>
      </c>
      <c r="E6" s="212" t="str">
        <f t="shared" ref="E6:E39" si="2">IF(C6*D6=0,"",ROUND(D6/C6*100,1))</f>
        <v/>
      </c>
      <c r="F6" s="222">
        <f t="shared" ref="F6:F39" si="3">IF(K6*D6=0,,ROUND(D6/K6*100,1))</f>
        <v>106.8</v>
      </c>
      <c r="G6" s="217" t="s">
        <v>198</v>
      </c>
      <c r="H6" s="33">
        <v>2604</v>
      </c>
      <c r="J6" s="220" t="s">
        <v>198</v>
      </c>
      <c r="K6" s="221">
        <f>SUM(K7,K10)</f>
        <v>2580</v>
      </c>
    </row>
    <row r="7" spans="1:11" ht="24.95" customHeight="1">
      <c r="A7" s="215" t="s">
        <v>656</v>
      </c>
      <c r="B7" s="216">
        <f>SUM(B8:B9)</f>
        <v>0</v>
      </c>
      <c r="C7" s="216">
        <f t="shared" ref="C7:D7" si="4">SUM(C8:C9)</f>
        <v>0</v>
      </c>
      <c r="D7" s="216">
        <f t="shared" si="4"/>
        <v>2496</v>
      </c>
      <c r="E7" s="212" t="str">
        <f t="shared" si="2"/>
        <v/>
      </c>
      <c r="F7" s="222">
        <f t="shared" si="3"/>
        <v>100.4</v>
      </c>
      <c r="G7" s="217" t="s">
        <v>656</v>
      </c>
      <c r="H7" s="33">
        <v>2604</v>
      </c>
      <c r="J7" s="220" t="s">
        <v>1555</v>
      </c>
      <c r="K7" s="221">
        <f>SUM(K8:K9)</f>
        <v>2485</v>
      </c>
    </row>
    <row r="8" spans="1:11" ht="24.95" customHeight="1">
      <c r="A8" s="215" t="s">
        <v>1548</v>
      </c>
      <c r="B8" s="216"/>
      <c r="C8" s="216"/>
      <c r="D8" s="216">
        <v>1826</v>
      </c>
      <c r="E8" s="212" t="str">
        <f t="shared" si="2"/>
        <v/>
      </c>
      <c r="F8" s="222">
        <f t="shared" si="3"/>
        <v>97.3</v>
      </c>
      <c r="G8" s="217" t="s">
        <v>657</v>
      </c>
      <c r="H8" s="33">
        <v>2037</v>
      </c>
      <c r="J8" s="220" t="s">
        <v>657</v>
      </c>
      <c r="K8" s="221">
        <v>1876</v>
      </c>
    </row>
    <row r="9" spans="1:11" ht="24.95" customHeight="1">
      <c r="A9" s="215" t="s">
        <v>658</v>
      </c>
      <c r="B9" s="216"/>
      <c r="C9" s="216"/>
      <c r="D9" s="216">
        <v>670</v>
      </c>
      <c r="E9" s="212" t="str">
        <f t="shared" si="2"/>
        <v/>
      </c>
      <c r="F9" s="222">
        <f t="shared" si="3"/>
        <v>110</v>
      </c>
      <c r="G9" s="217" t="s">
        <v>658</v>
      </c>
      <c r="H9" s="33">
        <v>567</v>
      </c>
      <c r="J9" s="220" t="s">
        <v>658</v>
      </c>
      <c r="K9" s="221">
        <v>609</v>
      </c>
    </row>
    <row r="10" spans="1:11" ht="24.95" customHeight="1">
      <c r="A10" s="215" t="s">
        <v>680</v>
      </c>
      <c r="B10" s="216">
        <f>SUM(B11)</f>
        <v>0</v>
      </c>
      <c r="C10" s="216">
        <f t="shared" ref="C10:D10" si="5">SUM(C11)</f>
        <v>0</v>
      </c>
      <c r="D10" s="216">
        <f t="shared" si="5"/>
        <v>259</v>
      </c>
      <c r="E10" s="212" t="str">
        <f t="shared" si="2"/>
        <v/>
      </c>
      <c r="F10" s="222">
        <f t="shared" si="3"/>
        <v>272.60000000000002</v>
      </c>
      <c r="G10" s="217"/>
      <c r="H10" s="33"/>
      <c r="J10" s="220" t="s">
        <v>1556</v>
      </c>
      <c r="K10" s="221">
        <f>SUM(K11:K11)</f>
        <v>95</v>
      </c>
    </row>
    <row r="11" spans="1:11" ht="24.95" customHeight="1">
      <c r="A11" s="215" t="s">
        <v>658</v>
      </c>
      <c r="B11" s="216"/>
      <c r="C11" s="216"/>
      <c r="D11" s="216">
        <v>259</v>
      </c>
      <c r="E11" s="212" t="str">
        <f t="shared" si="2"/>
        <v/>
      </c>
      <c r="F11" s="222">
        <f t="shared" si="3"/>
        <v>272.60000000000002</v>
      </c>
      <c r="G11" s="217"/>
      <c r="H11" s="33"/>
      <c r="J11" s="220" t="s">
        <v>658</v>
      </c>
      <c r="K11" s="221">
        <v>95</v>
      </c>
    </row>
    <row r="12" spans="1:11" ht="24.95" customHeight="1">
      <c r="A12" s="215" t="s">
        <v>374</v>
      </c>
      <c r="B12" s="216">
        <f>SUM(B13,B18,B21,B22,B24)</f>
        <v>33389</v>
      </c>
      <c r="C12" s="216">
        <f t="shared" ref="C12:D12" si="6">SUM(C13,C18,C21,C22,C24)</f>
        <v>33389</v>
      </c>
      <c r="D12" s="216">
        <f t="shared" si="6"/>
        <v>46985</v>
      </c>
      <c r="E12" s="212">
        <f t="shared" si="2"/>
        <v>140.69999999999999</v>
      </c>
      <c r="F12" s="222">
        <f t="shared" si="3"/>
        <v>256.10000000000002</v>
      </c>
      <c r="G12" s="217" t="s">
        <v>374</v>
      </c>
      <c r="H12" s="33">
        <v>10647</v>
      </c>
      <c r="J12" s="220" t="s">
        <v>374</v>
      </c>
      <c r="K12" s="221">
        <f>SUM(K13,K18,K21,K22,K24)</f>
        <v>18347</v>
      </c>
    </row>
    <row r="13" spans="1:11" ht="24.95" customHeight="1">
      <c r="A13" s="215" t="s">
        <v>681</v>
      </c>
      <c r="B13" s="216">
        <f>SUM(B14:B17)</f>
        <v>21189</v>
      </c>
      <c r="C13" s="216">
        <f t="shared" ref="C13:D13" si="7">SUM(C14:C17)</f>
        <v>21189</v>
      </c>
      <c r="D13" s="216">
        <f t="shared" si="7"/>
        <v>42574</v>
      </c>
      <c r="E13" s="212">
        <f t="shared" si="2"/>
        <v>200.9</v>
      </c>
      <c r="F13" s="222">
        <f t="shared" si="3"/>
        <v>368.8</v>
      </c>
      <c r="G13" s="217" t="s">
        <v>659</v>
      </c>
      <c r="H13" s="33">
        <v>6686</v>
      </c>
      <c r="J13" s="220" t="s">
        <v>659</v>
      </c>
      <c r="K13" s="221">
        <f>SUM(K14:K17)</f>
        <v>11544</v>
      </c>
    </row>
    <row r="14" spans="1:11" ht="24.95" customHeight="1">
      <c r="A14" s="215" t="s">
        <v>660</v>
      </c>
      <c r="B14" s="216">
        <v>20639</v>
      </c>
      <c r="C14" s="216">
        <v>20639</v>
      </c>
      <c r="D14" s="216">
        <v>6101</v>
      </c>
      <c r="E14" s="212">
        <f t="shared" si="2"/>
        <v>29.6</v>
      </c>
      <c r="F14" s="222">
        <f t="shared" si="3"/>
        <v>56</v>
      </c>
      <c r="G14" s="217" t="s">
        <v>660</v>
      </c>
      <c r="H14" s="33">
        <v>5316</v>
      </c>
      <c r="J14" s="220" t="s">
        <v>660</v>
      </c>
      <c r="K14" s="221">
        <v>10886</v>
      </c>
    </row>
    <row r="15" spans="1:11" ht="24.95" customHeight="1">
      <c r="A15" s="215" t="s">
        <v>661</v>
      </c>
      <c r="B15" s="216">
        <v>200</v>
      </c>
      <c r="C15" s="216">
        <v>200</v>
      </c>
      <c r="D15" s="216">
        <v>36075</v>
      </c>
      <c r="E15" s="212">
        <f t="shared" si="2"/>
        <v>18037.5</v>
      </c>
      <c r="F15" s="222">
        <f t="shared" si="3"/>
        <v>7928.6</v>
      </c>
      <c r="G15" s="217" t="s">
        <v>661</v>
      </c>
      <c r="H15" s="33">
        <v>674</v>
      </c>
      <c r="J15" s="220" t="s">
        <v>661</v>
      </c>
      <c r="K15" s="221">
        <v>455</v>
      </c>
    </row>
    <row r="16" spans="1:11" ht="24.95" customHeight="1">
      <c r="A16" s="215" t="s">
        <v>1549</v>
      </c>
      <c r="B16" s="216">
        <v>150</v>
      </c>
      <c r="C16" s="216">
        <v>150</v>
      </c>
      <c r="D16" s="216">
        <v>322</v>
      </c>
      <c r="E16" s="212">
        <f t="shared" si="2"/>
        <v>214.7</v>
      </c>
      <c r="F16" s="222">
        <f t="shared" si="3"/>
        <v>176</v>
      </c>
      <c r="G16" s="217" t="s">
        <v>663</v>
      </c>
      <c r="H16" s="33">
        <v>205</v>
      </c>
      <c r="J16" s="220" t="s">
        <v>663</v>
      </c>
      <c r="K16" s="221">
        <v>183</v>
      </c>
    </row>
    <row r="17" spans="1:11" ht="24.95" customHeight="1">
      <c r="A17" s="215" t="s">
        <v>664</v>
      </c>
      <c r="B17" s="216">
        <v>200</v>
      </c>
      <c r="C17" s="216">
        <v>200</v>
      </c>
      <c r="D17" s="216">
        <v>76</v>
      </c>
      <c r="E17" s="212">
        <f t="shared" si="2"/>
        <v>38</v>
      </c>
      <c r="F17" s="222">
        <f t="shared" si="3"/>
        <v>380</v>
      </c>
      <c r="G17" s="217" t="s">
        <v>664</v>
      </c>
      <c r="H17" s="33">
        <v>491</v>
      </c>
      <c r="J17" s="220" t="s">
        <v>664</v>
      </c>
      <c r="K17" s="221">
        <v>20</v>
      </c>
    </row>
    <row r="18" spans="1:11" ht="24.95" customHeight="1">
      <c r="A18" s="215" t="s">
        <v>682</v>
      </c>
      <c r="B18" s="216">
        <f>SUM(B19:B20)</f>
        <v>2000</v>
      </c>
      <c r="C18" s="216">
        <f t="shared" ref="C18:D18" si="8">SUM(C19:C20)</f>
        <v>2000</v>
      </c>
      <c r="D18" s="216">
        <f t="shared" si="8"/>
        <v>417</v>
      </c>
      <c r="E18" s="212">
        <f t="shared" si="2"/>
        <v>20.9</v>
      </c>
      <c r="F18" s="222">
        <f t="shared" si="3"/>
        <v>30.1</v>
      </c>
      <c r="G18" s="217" t="s">
        <v>689</v>
      </c>
      <c r="H18" s="33"/>
      <c r="J18" s="220" t="s">
        <v>1557</v>
      </c>
      <c r="K18" s="221">
        <f>SUM(K19:K20)</f>
        <v>1387</v>
      </c>
    </row>
    <row r="19" spans="1:11" ht="24.95" customHeight="1">
      <c r="A19" s="215" t="s">
        <v>660</v>
      </c>
      <c r="B19" s="216">
        <v>2000</v>
      </c>
      <c r="C19" s="216">
        <v>2000</v>
      </c>
      <c r="D19" s="216">
        <v>252</v>
      </c>
      <c r="E19" s="212">
        <f t="shared" si="2"/>
        <v>12.6</v>
      </c>
      <c r="F19" s="222">
        <f t="shared" si="3"/>
        <v>18.2</v>
      </c>
      <c r="G19" s="217"/>
      <c r="H19" s="33"/>
      <c r="J19" s="220" t="s">
        <v>660</v>
      </c>
      <c r="K19" s="221">
        <v>1387</v>
      </c>
    </row>
    <row r="20" spans="1:11" ht="24.95" customHeight="1">
      <c r="A20" s="215" t="s">
        <v>1550</v>
      </c>
      <c r="B20" s="216"/>
      <c r="C20" s="216"/>
      <c r="D20" s="216">
        <v>165</v>
      </c>
      <c r="E20" s="212" t="str">
        <f t="shared" si="2"/>
        <v/>
      </c>
      <c r="F20" s="222">
        <f t="shared" si="3"/>
        <v>0</v>
      </c>
      <c r="G20" s="217" t="s">
        <v>665</v>
      </c>
      <c r="H20" s="33">
        <v>81</v>
      </c>
      <c r="J20" s="220" t="s">
        <v>661</v>
      </c>
      <c r="K20" s="221"/>
    </row>
    <row r="21" spans="1:11" ht="24.95" customHeight="1">
      <c r="A21" s="215" t="s">
        <v>683</v>
      </c>
      <c r="B21" s="216">
        <v>300</v>
      </c>
      <c r="C21" s="216">
        <v>300</v>
      </c>
      <c r="D21" s="216">
        <v>176</v>
      </c>
      <c r="E21" s="212">
        <f t="shared" si="2"/>
        <v>58.7</v>
      </c>
      <c r="F21" s="222">
        <f t="shared" si="3"/>
        <v>325.89999999999998</v>
      </c>
      <c r="G21" s="217" t="s">
        <v>666</v>
      </c>
      <c r="H21" s="33">
        <v>2878</v>
      </c>
      <c r="J21" s="220" t="s">
        <v>1558</v>
      </c>
      <c r="K21" s="221">
        <v>54</v>
      </c>
    </row>
    <row r="22" spans="1:11" ht="24.95" customHeight="1">
      <c r="A22" s="215" t="s">
        <v>684</v>
      </c>
      <c r="B22" s="216">
        <f>SUM(B23)</f>
        <v>9000</v>
      </c>
      <c r="C22" s="216">
        <f t="shared" ref="C22:D22" si="9">SUM(C23)</f>
        <v>9000</v>
      </c>
      <c r="D22" s="216">
        <f t="shared" si="9"/>
        <v>2281</v>
      </c>
      <c r="E22" s="212">
        <f t="shared" si="2"/>
        <v>25.3</v>
      </c>
      <c r="F22" s="222">
        <f t="shared" si="3"/>
        <v>51.3</v>
      </c>
      <c r="G22" s="217" t="s">
        <v>667</v>
      </c>
      <c r="H22" s="33">
        <v>2878</v>
      </c>
      <c r="J22" s="220" t="s">
        <v>1559</v>
      </c>
      <c r="K22" s="221">
        <f>SUM(K23)</f>
        <v>4448</v>
      </c>
    </row>
    <row r="23" spans="1:11" ht="24.95" customHeight="1">
      <c r="A23" s="215" t="s">
        <v>1551</v>
      </c>
      <c r="B23" s="216">
        <v>9000</v>
      </c>
      <c r="C23" s="216">
        <v>9000</v>
      </c>
      <c r="D23" s="216">
        <v>2281</v>
      </c>
      <c r="E23" s="212">
        <f t="shared" si="2"/>
        <v>25.3</v>
      </c>
      <c r="F23" s="222">
        <f t="shared" si="3"/>
        <v>51.3</v>
      </c>
      <c r="G23" s="217" t="s">
        <v>668</v>
      </c>
      <c r="H23" s="33">
        <v>765</v>
      </c>
      <c r="J23" s="220" t="s">
        <v>667</v>
      </c>
      <c r="K23" s="221">
        <v>4448</v>
      </c>
    </row>
    <row r="24" spans="1:11" ht="24.95" customHeight="1">
      <c r="A24" s="215" t="s">
        <v>685</v>
      </c>
      <c r="B24" s="216">
        <f>SUM(B25)</f>
        <v>900</v>
      </c>
      <c r="C24" s="216">
        <f t="shared" ref="C24:D24" si="10">SUM(C25)</f>
        <v>900</v>
      </c>
      <c r="D24" s="216">
        <f t="shared" si="10"/>
        <v>1537</v>
      </c>
      <c r="E24" s="212">
        <f t="shared" si="2"/>
        <v>170.8</v>
      </c>
      <c r="F24" s="222">
        <f t="shared" si="3"/>
        <v>168.2</v>
      </c>
      <c r="G24" s="217" t="s">
        <v>669</v>
      </c>
      <c r="H24" s="33">
        <v>765</v>
      </c>
      <c r="J24" s="220" t="s">
        <v>668</v>
      </c>
      <c r="K24" s="221">
        <f>SUM(K25)</f>
        <v>914</v>
      </c>
    </row>
    <row r="25" spans="1:11" ht="24.95" customHeight="1">
      <c r="A25" s="215" t="s">
        <v>1552</v>
      </c>
      <c r="B25" s="216">
        <v>900</v>
      </c>
      <c r="C25" s="216">
        <v>900</v>
      </c>
      <c r="D25" s="216">
        <v>1537</v>
      </c>
      <c r="E25" s="212">
        <f t="shared" si="2"/>
        <v>170.8</v>
      </c>
      <c r="F25" s="222">
        <f t="shared" si="3"/>
        <v>168.2</v>
      </c>
      <c r="G25" s="217" t="s">
        <v>670</v>
      </c>
      <c r="H25" s="33">
        <v>2632</v>
      </c>
      <c r="J25" s="220" t="s">
        <v>669</v>
      </c>
      <c r="K25" s="221">
        <v>914</v>
      </c>
    </row>
    <row r="26" spans="1:11" ht="24.95" customHeight="1">
      <c r="A26" s="215" t="s">
        <v>670</v>
      </c>
      <c r="B26" s="216">
        <f>SUM(B27,B28)</f>
        <v>113</v>
      </c>
      <c r="C26" s="216">
        <f t="shared" ref="C26:D26" si="11">SUM(C27,C28)</f>
        <v>113</v>
      </c>
      <c r="D26" s="216">
        <f t="shared" si="11"/>
        <v>2765</v>
      </c>
      <c r="E26" s="212">
        <f t="shared" si="2"/>
        <v>2446.9</v>
      </c>
      <c r="F26" s="222">
        <f t="shared" si="3"/>
        <v>105.7</v>
      </c>
      <c r="G26" s="217"/>
      <c r="H26" s="33"/>
      <c r="J26" s="220" t="s">
        <v>670</v>
      </c>
      <c r="K26" s="221">
        <f t="shared" ref="K26" si="12">SUM(K27,K28)</f>
        <v>2617</v>
      </c>
    </row>
    <row r="27" spans="1:11" ht="24.95" customHeight="1">
      <c r="A27" s="215" t="s">
        <v>686</v>
      </c>
      <c r="B27" s="216"/>
      <c r="C27" s="216"/>
      <c r="D27" s="216"/>
      <c r="E27" s="212" t="str">
        <f t="shared" si="2"/>
        <v/>
      </c>
      <c r="F27" s="222">
        <f t="shared" si="3"/>
        <v>0</v>
      </c>
      <c r="G27" s="217" t="s">
        <v>671</v>
      </c>
      <c r="H27" s="33">
        <v>2632</v>
      </c>
      <c r="J27" s="220" t="s">
        <v>1560</v>
      </c>
      <c r="K27" s="221">
        <v>14</v>
      </c>
    </row>
    <row r="28" spans="1:11" ht="24.95" customHeight="1">
      <c r="A28" s="215" t="s">
        <v>687</v>
      </c>
      <c r="B28" s="216">
        <f>SUM(B29:B33)</f>
        <v>113</v>
      </c>
      <c r="C28" s="216">
        <f t="shared" ref="C28:D28" si="13">SUM(C29:C33)</f>
        <v>113</v>
      </c>
      <c r="D28" s="216">
        <f t="shared" si="13"/>
        <v>2765</v>
      </c>
      <c r="E28" s="212">
        <f t="shared" si="2"/>
        <v>2446.9</v>
      </c>
      <c r="F28" s="222">
        <f t="shared" si="3"/>
        <v>106.2</v>
      </c>
      <c r="G28" s="217" t="s">
        <v>672</v>
      </c>
      <c r="H28" s="33">
        <v>2142</v>
      </c>
      <c r="J28" s="220" t="s">
        <v>671</v>
      </c>
      <c r="K28" s="221">
        <f>SUM(K29:K33)</f>
        <v>2603</v>
      </c>
    </row>
    <row r="29" spans="1:11" ht="24.95" customHeight="1">
      <c r="A29" s="215" t="s">
        <v>672</v>
      </c>
      <c r="B29" s="216"/>
      <c r="C29" s="216"/>
      <c r="D29" s="216">
        <v>2110</v>
      </c>
      <c r="E29" s="212" t="str">
        <f t="shared" si="2"/>
        <v/>
      </c>
      <c r="F29" s="222">
        <f t="shared" si="3"/>
        <v>108.8</v>
      </c>
      <c r="G29" s="217"/>
      <c r="H29" s="33"/>
      <c r="J29" s="220" t="s">
        <v>672</v>
      </c>
      <c r="K29" s="221">
        <v>1940</v>
      </c>
    </row>
    <row r="30" spans="1:11" ht="24.95" customHeight="1">
      <c r="A30" s="215" t="s">
        <v>688</v>
      </c>
      <c r="B30" s="216">
        <v>113</v>
      </c>
      <c r="C30" s="216">
        <v>113</v>
      </c>
      <c r="D30" s="216">
        <v>404</v>
      </c>
      <c r="E30" s="212">
        <f t="shared" si="2"/>
        <v>357.5</v>
      </c>
      <c r="F30" s="222">
        <f t="shared" si="3"/>
        <v>119.9</v>
      </c>
      <c r="G30" s="217" t="s">
        <v>674</v>
      </c>
      <c r="H30" s="33">
        <v>364</v>
      </c>
      <c r="J30" s="220" t="s">
        <v>688</v>
      </c>
      <c r="K30" s="221">
        <v>337</v>
      </c>
    </row>
    <row r="31" spans="1:11" ht="24.95" customHeight="1">
      <c r="A31" s="215" t="s">
        <v>1553</v>
      </c>
      <c r="B31" s="216"/>
      <c r="C31" s="216"/>
      <c r="D31" s="216">
        <v>20</v>
      </c>
      <c r="E31" s="212" t="str">
        <f t="shared" si="2"/>
        <v/>
      </c>
      <c r="F31" s="222">
        <f t="shared" si="3"/>
        <v>0</v>
      </c>
      <c r="G31" s="217" t="s">
        <v>675</v>
      </c>
      <c r="H31" s="33">
        <v>126</v>
      </c>
      <c r="J31" s="220" t="s">
        <v>673</v>
      </c>
      <c r="K31" s="221"/>
    </row>
    <row r="32" spans="1:11" ht="24.95" customHeight="1">
      <c r="A32" s="215" t="s">
        <v>674</v>
      </c>
      <c r="B32" s="216"/>
      <c r="C32" s="216"/>
      <c r="D32" s="216">
        <v>5</v>
      </c>
      <c r="E32" s="212" t="str">
        <f t="shared" si="2"/>
        <v/>
      </c>
      <c r="F32" s="222">
        <f t="shared" si="3"/>
        <v>166.7</v>
      </c>
      <c r="G32" s="217" t="s">
        <v>538</v>
      </c>
      <c r="H32" s="33">
        <v>7731</v>
      </c>
      <c r="J32" s="220" t="s">
        <v>674</v>
      </c>
      <c r="K32" s="221">
        <v>3</v>
      </c>
    </row>
    <row r="33" spans="1:11" ht="24.95" customHeight="1">
      <c r="A33" s="215" t="s">
        <v>675</v>
      </c>
      <c r="B33" s="216"/>
      <c r="C33" s="216"/>
      <c r="D33" s="216">
        <v>226</v>
      </c>
      <c r="E33" s="212" t="str">
        <f t="shared" si="2"/>
        <v/>
      </c>
      <c r="F33" s="222">
        <f t="shared" si="3"/>
        <v>70</v>
      </c>
      <c r="G33" s="217" t="s">
        <v>676</v>
      </c>
      <c r="H33" s="33">
        <v>7731</v>
      </c>
      <c r="J33" s="220" t="s">
        <v>675</v>
      </c>
      <c r="K33" s="221">
        <v>323</v>
      </c>
    </row>
    <row r="34" spans="1:11" ht="24.95" customHeight="1">
      <c r="A34" s="215" t="s">
        <v>538</v>
      </c>
      <c r="B34" s="216">
        <f>SUM(B35)</f>
        <v>18764</v>
      </c>
      <c r="C34" s="216">
        <f t="shared" ref="C34:D35" si="14">SUM(C35)</f>
        <v>18764</v>
      </c>
      <c r="D34" s="216">
        <f t="shared" si="14"/>
        <v>18994</v>
      </c>
      <c r="E34" s="212">
        <f t="shared" si="2"/>
        <v>101.2</v>
      </c>
      <c r="F34" s="222">
        <f t="shared" si="3"/>
        <v>128.4</v>
      </c>
      <c r="G34" s="217" t="s">
        <v>677</v>
      </c>
      <c r="H34" s="33">
        <v>7731</v>
      </c>
      <c r="J34" s="220" t="s">
        <v>538</v>
      </c>
      <c r="K34" s="221">
        <f t="shared" ref="K34:K35" si="15">SUM(K35)</f>
        <v>14797</v>
      </c>
    </row>
    <row r="35" spans="1:11" ht="24.95" customHeight="1">
      <c r="A35" s="215" t="s">
        <v>676</v>
      </c>
      <c r="B35" s="216">
        <f>SUM(B36)</f>
        <v>18764</v>
      </c>
      <c r="C35" s="216">
        <f t="shared" si="14"/>
        <v>18764</v>
      </c>
      <c r="D35" s="216">
        <f t="shared" si="14"/>
        <v>18994</v>
      </c>
      <c r="E35" s="212">
        <f t="shared" si="2"/>
        <v>101.2</v>
      </c>
      <c r="F35" s="222">
        <f t="shared" si="3"/>
        <v>128.4</v>
      </c>
      <c r="G35" s="217" t="s">
        <v>544</v>
      </c>
      <c r="H35" s="33">
        <v>151</v>
      </c>
      <c r="J35" s="220" t="s">
        <v>676</v>
      </c>
      <c r="K35" s="221">
        <f t="shared" si="15"/>
        <v>14797</v>
      </c>
    </row>
    <row r="36" spans="1:11" ht="24.95" customHeight="1">
      <c r="A36" s="215" t="s">
        <v>677</v>
      </c>
      <c r="B36" s="216">
        <v>18764</v>
      </c>
      <c r="C36" s="216">
        <v>18764</v>
      </c>
      <c r="D36" s="216">
        <v>18994</v>
      </c>
      <c r="E36" s="212">
        <f t="shared" si="2"/>
        <v>101.2</v>
      </c>
      <c r="F36" s="222">
        <f t="shared" si="3"/>
        <v>128.4</v>
      </c>
      <c r="G36" s="217" t="s">
        <v>678</v>
      </c>
      <c r="H36" s="33">
        <v>151</v>
      </c>
      <c r="J36" s="220" t="s">
        <v>677</v>
      </c>
      <c r="K36" s="221">
        <v>14797</v>
      </c>
    </row>
    <row r="37" spans="1:11" ht="24.95" customHeight="1">
      <c r="A37" s="215" t="s">
        <v>544</v>
      </c>
      <c r="B37" s="216">
        <f>SUM(B38)</f>
        <v>47</v>
      </c>
      <c r="C37" s="216">
        <f t="shared" ref="C37:D38" si="16">SUM(C38)</f>
        <v>47</v>
      </c>
      <c r="D37" s="216">
        <f t="shared" si="16"/>
        <v>47</v>
      </c>
      <c r="E37" s="212">
        <f t="shared" si="2"/>
        <v>100</v>
      </c>
      <c r="F37" s="222">
        <f t="shared" si="3"/>
        <v>42</v>
      </c>
      <c r="G37" s="217" t="s">
        <v>679</v>
      </c>
      <c r="H37" s="33">
        <v>151</v>
      </c>
      <c r="J37" s="220" t="s">
        <v>544</v>
      </c>
      <c r="K37" s="221">
        <f t="shared" ref="K37:K38" si="17">SUM(K38)</f>
        <v>112</v>
      </c>
    </row>
    <row r="38" spans="1:11" ht="24.95" customHeight="1">
      <c r="A38" s="215" t="s">
        <v>678</v>
      </c>
      <c r="B38" s="216">
        <f>SUM(B39)</f>
        <v>47</v>
      </c>
      <c r="C38" s="216">
        <f t="shared" si="16"/>
        <v>47</v>
      </c>
      <c r="D38" s="216">
        <f t="shared" si="16"/>
        <v>47</v>
      </c>
      <c r="E38" s="212">
        <f t="shared" si="2"/>
        <v>100</v>
      </c>
      <c r="F38" s="222">
        <f t="shared" si="3"/>
        <v>42</v>
      </c>
      <c r="J38" s="220" t="s">
        <v>678</v>
      </c>
      <c r="K38" s="221">
        <f t="shared" si="17"/>
        <v>112</v>
      </c>
    </row>
    <row r="39" spans="1:11" ht="24.95" customHeight="1">
      <c r="A39" s="215" t="s">
        <v>679</v>
      </c>
      <c r="B39" s="216">
        <v>47</v>
      </c>
      <c r="C39" s="216">
        <v>47</v>
      </c>
      <c r="D39" s="216">
        <v>47</v>
      </c>
      <c r="E39" s="212">
        <f t="shared" si="2"/>
        <v>100</v>
      </c>
      <c r="F39" s="222">
        <f t="shared" si="3"/>
        <v>42</v>
      </c>
      <c r="J39" s="220" t="s">
        <v>679</v>
      </c>
      <c r="K39" s="221">
        <v>112</v>
      </c>
    </row>
    <row r="40" spans="1:11" ht="15">
      <c r="B40" s="91"/>
      <c r="C40" s="91"/>
      <c r="D40" s="91"/>
      <c r="E40" s="91"/>
      <c r="F40" s="91"/>
    </row>
    <row r="41" spans="1:11" ht="15">
      <c r="B41" s="91"/>
      <c r="C41" s="91"/>
      <c r="D41" s="91"/>
      <c r="E41" s="91"/>
      <c r="F41" s="91"/>
    </row>
    <row r="42" spans="1:11" ht="15">
      <c r="B42" s="91"/>
      <c r="C42" s="91"/>
      <c r="D42" s="91"/>
      <c r="E42" s="91"/>
      <c r="F42" s="91"/>
    </row>
    <row r="43" spans="1:11" ht="15">
      <c r="B43" s="91"/>
      <c r="C43" s="91"/>
      <c r="D43" s="91"/>
      <c r="E43" s="91"/>
      <c r="F43" s="91"/>
    </row>
    <row r="44" spans="1:11" ht="15">
      <c r="B44" s="91"/>
      <c r="C44" s="91"/>
      <c r="D44" s="91"/>
      <c r="E44" s="91"/>
      <c r="F44" s="91"/>
    </row>
    <row r="45" spans="1:11" ht="15">
      <c r="B45" s="91"/>
      <c r="C45" s="91"/>
      <c r="D45" s="91"/>
      <c r="E45" s="91"/>
      <c r="F45" s="91"/>
    </row>
    <row r="46" spans="1:11" ht="15">
      <c r="B46" s="91"/>
      <c r="C46" s="91"/>
      <c r="D46" s="91"/>
      <c r="E46" s="91"/>
      <c r="F46" s="91"/>
    </row>
    <row r="47" spans="1:11" ht="15">
      <c r="B47" s="91"/>
      <c r="C47" s="91"/>
      <c r="D47" s="91"/>
      <c r="E47" s="91"/>
      <c r="F47" s="91"/>
    </row>
    <row r="48" spans="1:11" ht="15">
      <c r="B48" s="91"/>
      <c r="C48" s="91"/>
      <c r="D48" s="91"/>
      <c r="E48" s="91"/>
      <c r="F48" s="91"/>
    </row>
    <row r="49" spans="2:6" ht="15">
      <c r="B49" s="91"/>
      <c r="C49" s="91"/>
      <c r="D49" s="91"/>
      <c r="E49" s="91"/>
      <c r="F49" s="91"/>
    </row>
    <row r="50" spans="2:6" ht="15">
      <c r="B50" s="91"/>
      <c r="C50" s="91"/>
      <c r="D50" s="91"/>
      <c r="E50" s="91"/>
      <c r="F50" s="91"/>
    </row>
    <row r="51" spans="2:6" ht="15">
      <c r="B51" s="91"/>
      <c r="C51" s="91"/>
      <c r="D51" s="91"/>
      <c r="E51" s="91"/>
      <c r="F51" s="91"/>
    </row>
    <row r="52" spans="2:6" ht="15">
      <c r="B52" s="91"/>
      <c r="C52" s="91"/>
      <c r="D52" s="91"/>
      <c r="E52" s="91"/>
      <c r="F52" s="91"/>
    </row>
    <row r="53" spans="2:6" ht="15">
      <c r="B53" s="91"/>
      <c r="C53" s="91"/>
      <c r="D53" s="91"/>
      <c r="E53" s="91"/>
      <c r="F53" s="91"/>
    </row>
    <row r="54" spans="2:6" ht="15">
      <c r="B54" s="91"/>
      <c r="C54" s="91"/>
      <c r="D54" s="91"/>
      <c r="E54" s="91"/>
      <c r="F54" s="91"/>
    </row>
    <row r="55" spans="2:6" ht="15">
      <c r="B55" s="91"/>
      <c r="C55" s="91"/>
      <c r="D55" s="91"/>
      <c r="E55" s="91"/>
      <c r="F55" s="91"/>
    </row>
    <row r="56" spans="2:6" ht="15">
      <c r="B56" s="91"/>
      <c r="C56" s="91"/>
      <c r="D56" s="91"/>
      <c r="E56" s="91"/>
      <c r="F56" s="91"/>
    </row>
    <row r="57" spans="2:6" ht="15">
      <c r="B57" s="91"/>
      <c r="C57" s="91"/>
      <c r="D57" s="91"/>
      <c r="E57" s="91"/>
      <c r="F57" s="91"/>
    </row>
    <row r="58" spans="2:6" ht="15">
      <c r="B58" s="91"/>
      <c r="C58" s="91"/>
      <c r="D58" s="91"/>
      <c r="E58" s="91"/>
      <c r="F58" s="91"/>
    </row>
    <row r="59" spans="2:6" ht="15">
      <c r="B59" s="91"/>
      <c r="C59" s="91"/>
      <c r="D59" s="91"/>
      <c r="E59" s="91"/>
      <c r="F59" s="91"/>
    </row>
    <row r="60" spans="2:6" ht="15">
      <c r="B60" s="91"/>
      <c r="C60" s="91"/>
      <c r="D60" s="91"/>
      <c r="E60" s="91"/>
      <c r="F60" s="91"/>
    </row>
    <row r="61" spans="2:6" ht="15">
      <c r="B61" s="91"/>
      <c r="C61" s="91"/>
      <c r="D61" s="91"/>
      <c r="E61" s="91"/>
      <c r="F61" s="91"/>
    </row>
    <row r="62" spans="2:6" ht="15">
      <c r="B62" s="91"/>
      <c r="C62" s="91"/>
      <c r="D62" s="91"/>
      <c r="E62" s="91"/>
      <c r="F62" s="91"/>
    </row>
    <row r="63" spans="2:6" ht="15">
      <c r="B63" s="91"/>
      <c r="C63" s="91"/>
      <c r="D63" s="91"/>
      <c r="E63" s="91"/>
      <c r="F63" s="91"/>
    </row>
    <row r="64" spans="2:6" ht="15">
      <c r="B64" s="91"/>
      <c r="C64" s="91"/>
      <c r="D64" s="91"/>
      <c r="E64" s="91"/>
      <c r="F64" s="91"/>
    </row>
    <row r="65" spans="2:6" ht="15">
      <c r="B65" s="91"/>
      <c r="C65" s="91"/>
      <c r="D65" s="91"/>
      <c r="E65" s="91"/>
      <c r="F65" s="91"/>
    </row>
    <row r="66" spans="2:6" ht="15">
      <c r="B66" s="91"/>
      <c r="C66" s="91"/>
      <c r="D66" s="91"/>
      <c r="E66" s="91"/>
      <c r="F66" s="91"/>
    </row>
    <row r="67" spans="2:6" ht="15">
      <c r="B67" s="91"/>
      <c r="C67" s="91"/>
      <c r="D67" s="91"/>
      <c r="E67" s="91"/>
      <c r="F67" s="91"/>
    </row>
    <row r="68" spans="2:6" ht="15">
      <c r="B68" s="91"/>
      <c r="C68" s="91"/>
      <c r="D68" s="91"/>
      <c r="E68" s="91"/>
      <c r="F68" s="91"/>
    </row>
    <row r="69" spans="2:6" ht="15">
      <c r="B69" s="91"/>
      <c r="C69" s="91"/>
      <c r="D69" s="91"/>
      <c r="E69" s="91"/>
      <c r="F69" s="91"/>
    </row>
  </sheetData>
  <mergeCells count="3">
    <mergeCell ref="A2:F2"/>
    <mergeCell ref="A3:F3"/>
    <mergeCell ref="A1:F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B11"/>
  <sheetViews>
    <sheetView workbookViewId="0">
      <selection activeCell="B5" sqref="B5:B11"/>
    </sheetView>
  </sheetViews>
  <sheetFormatPr defaultRowHeight="13.5"/>
  <cols>
    <col min="1" max="1" width="50.625" style="41" customWidth="1"/>
    <col min="2" max="2" width="20.625" style="41" customWidth="1"/>
    <col min="3" max="16384" width="9" style="41"/>
  </cols>
  <sheetData>
    <row r="1" spans="1:2" ht="35.1" customHeight="1">
      <c r="A1" s="272" t="s">
        <v>1173</v>
      </c>
      <c r="B1" s="272"/>
    </row>
    <row r="2" spans="1:2" ht="21.75" customHeight="1">
      <c r="A2" s="65"/>
      <c r="B2" s="118" t="s">
        <v>1027</v>
      </c>
    </row>
    <row r="3" spans="1:2" ht="23.25" customHeight="1">
      <c r="B3" s="119" t="s">
        <v>574</v>
      </c>
    </row>
    <row r="4" spans="1:2" ht="30" customHeight="1">
      <c r="A4" s="94" t="s">
        <v>690</v>
      </c>
      <c r="B4" s="94" t="s">
        <v>5</v>
      </c>
    </row>
    <row r="5" spans="1:2" ht="24.95" customHeight="1">
      <c r="A5" s="230" t="s">
        <v>691</v>
      </c>
      <c r="B5" s="231">
        <f>SUM(B6:B11)</f>
        <v>19780</v>
      </c>
    </row>
    <row r="6" spans="1:2" ht="24.95" customHeight="1">
      <c r="A6" s="230" t="s">
        <v>1561</v>
      </c>
      <c r="B6" s="231">
        <v>1182</v>
      </c>
    </row>
    <row r="7" spans="1:2" ht="24.95" customHeight="1">
      <c r="A7" s="230" t="s">
        <v>1562</v>
      </c>
      <c r="B7" s="231">
        <v>18210</v>
      </c>
    </row>
    <row r="8" spans="1:2" ht="24.95" customHeight="1">
      <c r="A8" s="232" t="s">
        <v>1563</v>
      </c>
      <c r="B8" s="231">
        <v>140</v>
      </c>
    </row>
    <row r="9" spans="1:2" ht="24.95" customHeight="1">
      <c r="A9" s="230" t="s">
        <v>1564</v>
      </c>
      <c r="B9" s="231">
        <v>122</v>
      </c>
    </row>
    <row r="10" spans="1:2" ht="24.95" customHeight="1">
      <c r="A10" s="230" t="s">
        <v>1565</v>
      </c>
      <c r="B10" s="231">
        <v>25</v>
      </c>
    </row>
    <row r="11" spans="1:2" ht="24.95" customHeight="1">
      <c r="A11" s="230" t="s">
        <v>1566</v>
      </c>
      <c r="B11" s="231">
        <v>101</v>
      </c>
    </row>
  </sheetData>
  <mergeCells count="1">
    <mergeCell ref="A1:B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177"/>
  <sheetViews>
    <sheetView tabSelected="1" workbookViewId="0">
      <selection activeCell="B9" sqref="B9"/>
    </sheetView>
  </sheetViews>
  <sheetFormatPr defaultRowHeight="13.5"/>
  <cols>
    <col min="1" max="1" width="42.5" style="93" customWidth="1"/>
    <col min="2" max="2" width="28.375" style="88" customWidth="1"/>
    <col min="3" max="16384" width="9" style="41"/>
  </cols>
  <sheetData>
    <row r="1" spans="1:2" ht="35.1" customHeight="1">
      <c r="A1" s="273" t="s">
        <v>1172</v>
      </c>
      <c r="B1" s="273"/>
    </row>
    <row r="2" spans="1:2" ht="24" customHeight="1">
      <c r="A2" s="66"/>
      <c r="B2" s="120" t="s">
        <v>1162</v>
      </c>
    </row>
    <row r="3" spans="1:2" ht="24" customHeight="1">
      <c r="A3" s="41"/>
      <c r="B3" s="120" t="s">
        <v>574</v>
      </c>
    </row>
    <row r="4" spans="1:2" ht="30" customHeight="1">
      <c r="A4" s="94" t="s">
        <v>1016</v>
      </c>
      <c r="B4" s="94" t="s">
        <v>5</v>
      </c>
    </row>
    <row r="5" spans="1:2" ht="24.95" customHeight="1">
      <c r="A5" s="233" t="s">
        <v>691</v>
      </c>
      <c r="B5" s="234">
        <f>SUM(B6:B31)</f>
        <v>19780</v>
      </c>
    </row>
    <row r="6" spans="1:2" ht="24.95" customHeight="1">
      <c r="A6" s="235" t="s">
        <v>621</v>
      </c>
      <c r="B6" s="234">
        <v>546</v>
      </c>
    </row>
    <row r="7" spans="1:2" ht="24.95" customHeight="1">
      <c r="A7" s="235" t="s">
        <v>622</v>
      </c>
      <c r="B7" s="234">
        <v>0</v>
      </c>
    </row>
    <row r="8" spans="1:2" ht="24.95" customHeight="1">
      <c r="A8" s="235" t="s">
        <v>623</v>
      </c>
      <c r="B8" s="234">
        <v>365</v>
      </c>
    </row>
    <row r="9" spans="1:2" ht="24.95" customHeight="1">
      <c r="A9" s="235" t="s">
        <v>624</v>
      </c>
      <c r="B9" s="234">
        <v>34</v>
      </c>
    </row>
    <row r="10" spans="1:2" ht="24.95" customHeight="1">
      <c r="A10" s="235" t="s">
        <v>625</v>
      </c>
      <c r="B10" s="234">
        <v>94</v>
      </c>
    </row>
    <row r="11" spans="1:2" ht="24.95" customHeight="1">
      <c r="A11" s="235" t="s">
        <v>626</v>
      </c>
      <c r="B11" s="234">
        <v>121</v>
      </c>
    </row>
    <row r="12" spans="1:2" ht="24.95" customHeight="1">
      <c r="A12" s="235" t="s">
        <v>627</v>
      </c>
      <c r="B12" s="234">
        <v>35</v>
      </c>
    </row>
    <row r="13" spans="1:2" ht="24.95" customHeight="1">
      <c r="A13" s="235" t="s">
        <v>628</v>
      </c>
      <c r="B13" s="234">
        <v>1497</v>
      </c>
    </row>
    <row r="14" spans="1:2" ht="24.95" customHeight="1">
      <c r="A14" s="235" t="s">
        <v>629</v>
      </c>
      <c r="B14" s="234">
        <v>0</v>
      </c>
    </row>
    <row r="15" spans="1:2" ht="24.95" customHeight="1">
      <c r="A15" s="235" t="s">
        <v>630</v>
      </c>
      <c r="B15" s="234">
        <v>0</v>
      </c>
    </row>
    <row r="16" spans="1:2" ht="24.95" customHeight="1">
      <c r="A16" s="235" t="s">
        <v>631</v>
      </c>
      <c r="B16" s="234">
        <v>0</v>
      </c>
    </row>
    <row r="17" spans="1:2" ht="24.95" customHeight="1">
      <c r="A17" s="235" t="s">
        <v>632</v>
      </c>
      <c r="B17" s="234">
        <v>0</v>
      </c>
    </row>
    <row r="18" spans="1:2" ht="24.95" customHeight="1">
      <c r="A18" s="235" t="s">
        <v>633</v>
      </c>
      <c r="B18" s="234">
        <v>0</v>
      </c>
    </row>
    <row r="19" spans="1:2" ht="24.95" customHeight="1">
      <c r="A19" s="235" t="s">
        <v>634</v>
      </c>
      <c r="B19" s="234">
        <v>64</v>
      </c>
    </row>
    <row r="20" spans="1:2" ht="24.95" customHeight="1">
      <c r="A20" s="235" t="s">
        <v>635</v>
      </c>
      <c r="B20" s="234">
        <v>0</v>
      </c>
    </row>
    <row r="21" spans="1:2" ht="24.95" customHeight="1">
      <c r="A21" s="235" t="s">
        <v>636</v>
      </c>
      <c r="B21" s="236">
        <v>60</v>
      </c>
    </row>
    <row r="22" spans="1:2" ht="24.95" customHeight="1">
      <c r="A22" s="235" t="s">
        <v>637</v>
      </c>
      <c r="B22" s="236">
        <v>0</v>
      </c>
    </row>
    <row r="23" spans="1:2" ht="24.95" customHeight="1">
      <c r="A23" s="235" t="s">
        <v>638</v>
      </c>
      <c r="B23" s="236">
        <v>0</v>
      </c>
    </row>
    <row r="24" spans="1:2" ht="24.95" customHeight="1">
      <c r="A24" s="235" t="s">
        <v>639</v>
      </c>
      <c r="B24" s="236">
        <v>0</v>
      </c>
    </row>
    <row r="25" spans="1:2" ht="24.95" customHeight="1">
      <c r="A25" s="235" t="s">
        <v>640</v>
      </c>
      <c r="B25" s="236">
        <v>28</v>
      </c>
    </row>
    <row r="26" spans="1:2" ht="24.95" customHeight="1">
      <c r="A26" s="235" t="s">
        <v>641</v>
      </c>
      <c r="B26" s="236">
        <v>0</v>
      </c>
    </row>
    <row r="27" spans="1:2" ht="24.95" customHeight="1">
      <c r="A27" s="235" t="s">
        <v>642</v>
      </c>
      <c r="B27" s="236">
        <v>0</v>
      </c>
    </row>
    <row r="28" spans="1:2" ht="24.95" customHeight="1">
      <c r="A28" s="235" t="s">
        <v>643</v>
      </c>
      <c r="B28" s="236">
        <v>0</v>
      </c>
    </row>
    <row r="29" spans="1:2" ht="24.95" customHeight="1">
      <c r="A29" s="235" t="s">
        <v>644</v>
      </c>
      <c r="B29" s="236">
        <v>0</v>
      </c>
    </row>
    <row r="30" spans="1:2" ht="24.95" customHeight="1">
      <c r="A30" s="235" t="s">
        <v>645</v>
      </c>
      <c r="B30" s="236">
        <v>0</v>
      </c>
    </row>
    <row r="31" spans="1:2" ht="24.95" customHeight="1">
      <c r="A31" s="235" t="s">
        <v>646</v>
      </c>
      <c r="B31" s="236">
        <v>16936</v>
      </c>
    </row>
    <row r="32" spans="1:2" ht="24.95" customHeight="1"/>
    <row r="33" ht="24.95" customHeight="1"/>
    <row r="34" ht="24.95" customHeight="1"/>
    <row r="35" ht="24.95" customHeight="1"/>
    <row r="36" ht="24.95" customHeight="1"/>
    <row r="37" ht="24.95" customHeight="1"/>
    <row r="38" ht="24.9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</sheetData>
  <mergeCells count="1">
    <mergeCell ref="A1:B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4"/>
  <sheetViews>
    <sheetView workbookViewId="0">
      <selection activeCell="C6" sqref="C6"/>
    </sheetView>
  </sheetViews>
  <sheetFormatPr defaultRowHeight="13.5"/>
  <cols>
    <col min="1" max="1" width="50.25" style="196" customWidth="1"/>
    <col min="2" max="2" width="22" style="196" customWidth="1"/>
    <col min="3" max="3" width="20.125" style="196" customWidth="1"/>
    <col min="4" max="16384" width="9" style="196"/>
  </cols>
  <sheetData>
    <row r="1" spans="1:3" ht="15" customHeight="1">
      <c r="A1" s="274" t="s">
        <v>1600</v>
      </c>
      <c r="B1" s="274"/>
      <c r="C1" s="274"/>
    </row>
    <row r="2" spans="1:3" ht="15" customHeight="1">
      <c r="A2" s="274"/>
      <c r="B2" s="274"/>
      <c r="C2" s="274"/>
    </row>
    <row r="3" spans="1:3" ht="18" customHeight="1">
      <c r="A3" s="149"/>
      <c r="B3" s="149"/>
      <c r="C3" s="121" t="s">
        <v>1601</v>
      </c>
    </row>
    <row r="4" spans="1:3" ht="21" customHeight="1">
      <c r="A4" s="97"/>
      <c r="B4" s="96"/>
      <c r="C4" s="121" t="s">
        <v>1602</v>
      </c>
    </row>
    <row r="5" spans="1:3" ht="30" customHeight="1">
      <c r="A5" s="98" t="s">
        <v>1603</v>
      </c>
      <c r="B5" s="98" t="s">
        <v>565</v>
      </c>
      <c r="C5" s="98" t="s">
        <v>5</v>
      </c>
    </row>
    <row r="6" spans="1:3" ht="30" customHeight="1">
      <c r="A6" s="99" t="s">
        <v>1604</v>
      </c>
      <c r="B6" s="122"/>
      <c r="C6" s="122">
        <v>506773.78</v>
      </c>
    </row>
    <row r="7" spans="1:3" ht="30" customHeight="1">
      <c r="A7" s="99" t="s">
        <v>1605</v>
      </c>
      <c r="B7" s="122"/>
      <c r="C7" s="122">
        <v>513000</v>
      </c>
    </row>
    <row r="8" spans="1:3" ht="30" customHeight="1">
      <c r="A8" s="99" t="s">
        <v>1606</v>
      </c>
      <c r="B8" s="122"/>
      <c r="C8" s="122">
        <v>46642</v>
      </c>
    </row>
    <row r="9" spans="1:3" ht="30" customHeight="1">
      <c r="A9" s="99" t="s">
        <v>1607</v>
      </c>
      <c r="B9" s="122"/>
      <c r="C9" s="122">
        <v>46642</v>
      </c>
    </row>
    <row r="10" spans="1:3" ht="30" customHeight="1">
      <c r="A10" s="99" t="s">
        <v>1608</v>
      </c>
      <c r="B10" s="122"/>
      <c r="C10" s="122">
        <v>506773.78</v>
      </c>
    </row>
    <row r="11" spans="1:3" ht="15" customHeight="1">
      <c r="A11" s="51"/>
      <c r="B11" s="51"/>
      <c r="C11" s="51"/>
    </row>
    <row r="12" spans="1:3" ht="15" customHeight="1">
      <c r="A12" s="260" t="s">
        <v>1609</v>
      </c>
      <c r="B12" s="260"/>
      <c r="C12" s="260"/>
    </row>
    <row r="13" spans="1:3" ht="15" customHeight="1">
      <c r="A13" s="51"/>
      <c r="B13" s="51"/>
      <c r="C13" s="51"/>
    </row>
    <row r="14" spans="1:3" ht="15" customHeight="1">
      <c r="A14" s="51"/>
      <c r="B14" s="51"/>
      <c r="C14" s="51"/>
    </row>
  </sheetData>
  <mergeCells count="2">
    <mergeCell ref="A1:C2"/>
    <mergeCell ref="A12:C1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96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"/>
  <sheetViews>
    <sheetView workbookViewId="0">
      <selection sqref="A1:XFD1048576"/>
    </sheetView>
  </sheetViews>
  <sheetFormatPr defaultRowHeight="13.5"/>
  <cols>
    <col min="1" max="1" width="28.625" style="41" customWidth="1"/>
    <col min="2" max="2" width="21.5" style="41" customWidth="1"/>
    <col min="3" max="3" width="21.25" style="41" customWidth="1"/>
    <col min="4" max="16384" width="9" style="41"/>
  </cols>
  <sheetData>
    <row r="1" spans="1:3" ht="35.1" customHeight="1">
      <c r="A1" s="258" t="s">
        <v>1610</v>
      </c>
      <c r="B1" s="258"/>
      <c r="C1" s="258"/>
    </row>
    <row r="2" spans="1:3" ht="23.25" customHeight="1">
      <c r="A2" s="148"/>
      <c r="B2" s="148"/>
      <c r="C2" s="114" t="s">
        <v>1611</v>
      </c>
    </row>
    <row r="3" spans="1:3" ht="20.25" customHeight="1">
      <c r="B3" s="42"/>
      <c r="C3" s="114" t="s">
        <v>574</v>
      </c>
    </row>
    <row r="4" spans="1:3" ht="30" customHeight="1">
      <c r="A4" s="82" t="s">
        <v>1595</v>
      </c>
      <c r="B4" s="27" t="s">
        <v>1596</v>
      </c>
      <c r="C4" s="27" t="s">
        <v>1597</v>
      </c>
    </row>
    <row r="5" spans="1:3" ht="20.100000000000001" customHeight="1">
      <c r="A5" s="82" t="s">
        <v>1598</v>
      </c>
      <c r="B5" s="122">
        <v>513000</v>
      </c>
      <c r="C5" s="122">
        <v>506773.78</v>
      </c>
    </row>
    <row r="6" spans="1:3" ht="20.100000000000001" customHeight="1">
      <c r="A6" s="82" t="s">
        <v>1599</v>
      </c>
      <c r="B6" s="122">
        <v>513000</v>
      </c>
      <c r="C6" s="122">
        <v>506773.78</v>
      </c>
    </row>
    <row r="7" spans="1:3" ht="24.95" customHeight="1">
      <c r="A7" s="81" t="s">
        <v>621</v>
      </c>
      <c r="B7" s="83"/>
      <c r="C7" s="83"/>
    </row>
    <row r="8" spans="1:3" ht="24.95" customHeight="1">
      <c r="A8" s="81" t="s">
        <v>622</v>
      </c>
      <c r="B8" s="83"/>
      <c r="C8" s="83"/>
    </row>
    <row r="9" spans="1:3" ht="24.95" customHeight="1">
      <c r="A9" s="81" t="s">
        <v>623</v>
      </c>
      <c r="B9" s="83"/>
      <c r="C9" s="83"/>
    </row>
    <row r="10" spans="1:3" ht="24.95" customHeight="1">
      <c r="A10" s="81" t="s">
        <v>624</v>
      </c>
      <c r="B10" s="83"/>
      <c r="C10" s="83"/>
    </row>
    <row r="11" spans="1:3" ht="24.95" customHeight="1">
      <c r="A11" s="81" t="s">
        <v>625</v>
      </c>
      <c r="B11" s="83"/>
      <c r="C11" s="83"/>
    </row>
    <row r="12" spans="1:3" ht="24.95" customHeight="1">
      <c r="A12" s="81" t="s">
        <v>626</v>
      </c>
      <c r="B12" s="83"/>
      <c r="C12" s="83"/>
    </row>
    <row r="13" spans="1:3" ht="24.95" customHeight="1">
      <c r="A13" s="81" t="s">
        <v>627</v>
      </c>
      <c r="B13" s="83"/>
      <c r="C13" s="83"/>
    </row>
    <row r="14" spans="1:3" ht="24.95" customHeight="1">
      <c r="A14" s="81" t="s">
        <v>628</v>
      </c>
      <c r="B14" s="83"/>
      <c r="C14" s="83"/>
    </row>
    <row r="15" spans="1:3" ht="24.95" customHeight="1">
      <c r="A15" s="81" t="s">
        <v>629</v>
      </c>
      <c r="B15" s="83"/>
      <c r="C15" s="83"/>
    </row>
    <row r="16" spans="1:3" ht="24.95" customHeight="1">
      <c r="A16" s="81" t="s">
        <v>630</v>
      </c>
      <c r="B16" s="83"/>
      <c r="C16" s="83"/>
    </row>
    <row r="17" spans="1:3" ht="24.95" customHeight="1">
      <c r="A17" s="81" t="s">
        <v>631</v>
      </c>
      <c r="B17" s="83"/>
      <c r="C17" s="83"/>
    </row>
    <row r="18" spans="1:3" ht="24.95" customHeight="1">
      <c r="A18" s="81" t="s">
        <v>632</v>
      </c>
      <c r="B18" s="83"/>
      <c r="C18" s="83"/>
    </row>
    <row r="19" spans="1:3" ht="24.95" customHeight="1">
      <c r="A19" s="81" t="s">
        <v>633</v>
      </c>
      <c r="B19" s="83"/>
      <c r="C19" s="83"/>
    </row>
    <row r="20" spans="1:3" ht="24.95" customHeight="1">
      <c r="A20" s="81" t="s">
        <v>634</v>
      </c>
      <c r="B20" s="83"/>
      <c r="C20" s="83"/>
    </row>
    <row r="21" spans="1:3" ht="24.95" customHeight="1">
      <c r="A21" s="81" t="s">
        <v>635</v>
      </c>
      <c r="B21" s="83"/>
      <c r="C21" s="83"/>
    </row>
    <row r="22" spans="1:3" ht="24.95" customHeight="1">
      <c r="A22" s="81" t="s">
        <v>636</v>
      </c>
      <c r="B22" s="83"/>
      <c r="C22" s="83"/>
    </row>
    <row r="23" spans="1:3" ht="24.95" customHeight="1">
      <c r="A23" s="81" t="s">
        <v>637</v>
      </c>
      <c r="B23" s="83"/>
      <c r="C23" s="83"/>
    </row>
    <row r="24" spans="1:3" ht="24.95" customHeight="1">
      <c r="A24" s="81" t="s">
        <v>638</v>
      </c>
      <c r="B24" s="83"/>
      <c r="C24" s="83"/>
    </row>
    <row r="25" spans="1:3" ht="24.95" customHeight="1">
      <c r="A25" s="81" t="s">
        <v>639</v>
      </c>
      <c r="B25" s="83"/>
      <c r="C25" s="83"/>
    </row>
    <row r="26" spans="1:3" ht="24.95" customHeight="1">
      <c r="A26" s="81" t="s">
        <v>640</v>
      </c>
      <c r="B26" s="83"/>
      <c r="C26" s="83"/>
    </row>
    <row r="27" spans="1:3" ht="24.95" customHeight="1">
      <c r="A27" s="81" t="s">
        <v>641</v>
      </c>
      <c r="B27" s="83"/>
      <c r="C27" s="83"/>
    </row>
    <row r="28" spans="1:3" ht="24.95" customHeight="1">
      <c r="A28" s="81" t="s">
        <v>642</v>
      </c>
      <c r="B28" s="83"/>
      <c r="C28" s="83"/>
    </row>
    <row r="29" spans="1:3" ht="24.95" customHeight="1">
      <c r="A29" s="81" t="s">
        <v>643</v>
      </c>
      <c r="B29" s="83"/>
      <c r="C29" s="83"/>
    </row>
    <row r="30" spans="1:3" ht="24.95" customHeight="1">
      <c r="A30" s="81" t="s">
        <v>644</v>
      </c>
      <c r="B30" s="83"/>
      <c r="C30" s="83"/>
    </row>
    <row r="31" spans="1:3" ht="24.95" customHeight="1">
      <c r="A31" s="81" t="s">
        <v>645</v>
      </c>
      <c r="B31" s="83"/>
      <c r="C31" s="83"/>
    </row>
    <row r="32" spans="1:3" ht="24.95" customHeight="1">
      <c r="A32" s="81" t="s">
        <v>646</v>
      </c>
      <c r="B32" s="83"/>
      <c r="C32" s="83"/>
    </row>
    <row r="33" ht="24.95" customHeight="1"/>
    <row r="34" ht="24.95" customHeight="1"/>
    <row r="35" ht="24.95" customHeight="1"/>
    <row r="36" ht="24.95" customHeight="1"/>
    <row r="37" ht="24.95" customHeight="1"/>
    <row r="38" ht="24.95" customHeight="1"/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0"/>
  <sheetViews>
    <sheetView showZeros="0" workbookViewId="0">
      <selection activeCell="D5" sqref="D5"/>
    </sheetView>
  </sheetViews>
  <sheetFormatPr defaultColWidth="15.625" defaultRowHeight="15.75"/>
  <cols>
    <col min="1" max="1" width="38" style="8" customWidth="1"/>
    <col min="2" max="2" width="14.375" style="8" customWidth="1"/>
    <col min="3" max="3" width="14.125" style="8" customWidth="1"/>
    <col min="4" max="4" width="12.75" style="12" customWidth="1"/>
    <col min="5" max="5" width="13.375" style="8" customWidth="1"/>
    <col min="6" max="6" width="13.625" style="8" customWidth="1"/>
    <col min="7" max="7" width="14" style="8" customWidth="1"/>
    <col min="8" max="12" width="15.625" style="8"/>
    <col min="13" max="13" width="0" style="8" hidden="1" customWidth="1"/>
    <col min="14" max="16384" width="15.625" style="8"/>
  </cols>
  <sheetData>
    <row r="1" spans="1:13" s="2" customFormat="1" ht="42.75" customHeight="1">
      <c r="A1" s="249" t="s">
        <v>1186</v>
      </c>
      <c r="B1" s="249"/>
      <c r="C1" s="249"/>
      <c r="D1" s="249"/>
      <c r="E1" s="249"/>
      <c r="F1" s="249"/>
    </row>
    <row r="2" spans="1:13" s="2" customFormat="1" ht="19.5" customHeight="1">
      <c r="A2" s="1"/>
      <c r="B2" s="1"/>
      <c r="C2" s="1"/>
      <c r="D2" s="1"/>
      <c r="E2" s="1"/>
      <c r="F2" s="3" t="s">
        <v>0</v>
      </c>
    </row>
    <row r="3" spans="1:13" s="4" customFormat="1" ht="18.75" customHeight="1">
      <c r="F3" s="3" t="s">
        <v>1</v>
      </c>
    </row>
    <row r="4" spans="1:13" ht="43.5" customHeight="1">
      <c r="A4" s="5" t="s">
        <v>2</v>
      </c>
      <c r="B4" s="5" t="s">
        <v>3</v>
      </c>
      <c r="C4" s="5" t="s">
        <v>4</v>
      </c>
      <c r="D4" s="6" t="s">
        <v>5</v>
      </c>
      <c r="E4" s="7" t="s">
        <v>6</v>
      </c>
      <c r="F4" s="7" t="s">
        <v>7</v>
      </c>
      <c r="G4" s="7" t="s">
        <v>1705</v>
      </c>
    </row>
    <row r="5" spans="1:13" ht="26.1" customHeight="1">
      <c r="A5" s="9" t="s">
        <v>8</v>
      </c>
      <c r="B5" s="150">
        <f>SUM(B6,B20)</f>
        <v>205647</v>
      </c>
      <c r="C5" s="150">
        <f t="shared" ref="C5:D5" si="0">SUM(C6,C20)</f>
        <v>205647</v>
      </c>
      <c r="D5" s="150">
        <f t="shared" si="0"/>
        <v>217394</v>
      </c>
      <c r="E5" s="151">
        <f>IF(C5*D5=0,"", ROUND(D5/C5*100,1))</f>
        <v>105.7</v>
      </c>
      <c r="F5" s="151">
        <f>IF(M5=0,,ROUND(D5/M5*100,1))</f>
        <v>72.3</v>
      </c>
      <c r="G5" s="10">
        <v>211050</v>
      </c>
      <c r="M5" s="158">
        <f>SUM(M6,M20)</f>
        <v>300683</v>
      </c>
    </row>
    <row r="6" spans="1:13" ht="26.1" customHeight="1">
      <c r="A6" s="9" t="s">
        <v>9</v>
      </c>
      <c r="B6" s="150">
        <f>SUM(B7:B19)</f>
        <v>138536</v>
      </c>
      <c r="C6" s="150">
        <f t="shared" ref="C6:D6" si="1">SUM(C7:C19)</f>
        <v>138536</v>
      </c>
      <c r="D6" s="150">
        <f t="shared" si="1"/>
        <v>134981</v>
      </c>
      <c r="E6" s="151">
        <f t="shared" ref="E6:E27" si="2">IF(C6*D6=0,"", ROUND(D6/C6*100,1))</f>
        <v>97.4</v>
      </c>
      <c r="F6" s="151">
        <f t="shared" ref="F6:F27" si="3">IF(M6=0,,ROUND(D6/M6*100,1))</f>
        <v>106.8</v>
      </c>
      <c r="G6" s="11">
        <f>SUM(G7:G18)</f>
        <v>122252</v>
      </c>
      <c r="M6" s="158">
        <f>SUM(M7:M19)</f>
        <v>126418</v>
      </c>
    </row>
    <row r="7" spans="1:13" ht="26.1" customHeight="1">
      <c r="A7" s="9" t="s">
        <v>10</v>
      </c>
      <c r="B7" s="152">
        <v>79399</v>
      </c>
      <c r="C7" s="152">
        <v>79399</v>
      </c>
      <c r="D7" s="150">
        <v>86665</v>
      </c>
      <c r="E7" s="151">
        <f t="shared" si="2"/>
        <v>109.2</v>
      </c>
      <c r="F7" s="151">
        <f t="shared" si="3"/>
        <v>113.4</v>
      </c>
      <c r="G7" s="11">
        <v>64923</v>
      </c>
      <c r="M7" s="158">
        <v>76442</v>
      </c>
    </row>
    <row r="8" spans="1:13" ht="26.1" customHeight="1">
      <c r="A8" s="9" t="s">
        <v>11</v>
      </c>
      <c r="B8" s="152">
        <v>867</v>
      </c>
      <c r="C8" s="152">
        <v>867</v>
      </c>
      <c r="D8" s="150"/>
      <c r="E8" s="151" t="str">
        <f t="shared" si="2"/>
        <v/>
      </c>
      <c r="F8" s="151">
        <f t="shared" si="3"/>
        <v>0</v>
      </c>
      <c r="G8" s="11">
        <v>470</v>
      </c>
      <c r="M8" s="158">
        <v>784</v>
      </c>
    </row>
    <row r="9" spans="1:13" ht="26.1" customHeight="1">
      <c r="A9" s="9" t="s">
        <v>12</v>
      </c>
      <c r="B9" s="152">
        <v>18891</v>
      </c>
      <c r="C9" s="152">
        <v>18891</v>
      </c>
      <c r="D9" s="150">
        <v>14399</v>
      </c>
      <c r="E9" s="151">
        <f t="shared" si="2"/>
        <v>76.2</v>
      </c>
      <c r="F9" s="151">
        <f t="shared" si="3"/>
        <v>90.8</v>
      </c>
      <c r="G9" s="11">
        <v>20348</v>
      </c>
      <c r="M9" s="158">
        <v>15857</v>
      </c>
    </row>
    <row r="10" spans="1:13" ht="26.1" customHeight="1">
      <c r="A10" s="9" t="s">
        <v>1216</v>
      </c>
      <c r="B10" s="153">
        <v>4922</v>
      </c>
      <c r="C10" s="153">
        <v>4922</v>
      </c>
      <c r="D10" s="150">
        <v>3113</v>
      </c>
      <c r="E10" s="151">
        <f t="shared" si="2"/>
        <v>63.2</v>
      </c>
      <c r="F10" s="151">
        <f t="shared" si="3"/>
        <v>61.3</v>
      </c>
      <c r="G10" s="11">
        <v>4728</v>
      </c>
      <c r="M10" s="158">
        <v>5080</v>
      </c>
    </row>
    <row r="11" spans="1:13" ht="26.1" customHeight="1">
      <c r="A11" s="9" t="s">
        <v>13</v>
      </c>
      <c r="B11" s="154">
        <v>816</v>
      </c>
      <c r="C11" s="154">
        <v>816</v>
      </c>
      <c r="D11" s="150">
        <v>963</v>
      </c>
      <c r="E11" s="151">
        <f t="shared" si="2"/>
        <v>118</v>
      </c>
      <c r="F11" s="151">
        <f t="shared" si="3"/>
        <v>123.5</v>
      </c>
      <c r="G11" s="11">
        <v>598</v>
      </c>
      <c r="M11" s="158">
        <v>780</v>
      </c>
    </row>
    <row r="12" spans="1:13" ht="26.1" customHeight="1">
      <c r="A12" s="9" t="s">
        <v>14</v>
      </c>
      <c r="B12" s="154">
        <v>8875</v>
      </c>
      <c r="C12" s="154">
        <v>8875</v>
      </c>
      <c r="D12" s="150">
        <v>9292</v>
      </c>
      <c r="E12" s="151">
        <f t="shared" si="2"/>
        <v>104.7</v>
      </c>
      <c r="F12" s="151">
        <f t="shared" si="3"/>
        <v>105</v>
      </c>
      <c r="G12" s="11">
        <v>6650</v>
      </c>
      <c r="M12" s="158">
        <v>8848</v>
      </c>
    </row>
    <row r="13" spans="1:13" ht="26.1" customHeight="1">
      <c r="A13" s="9" t="s">
        <v>15</v>
      </c>
      <c r="B13" s="155">
        <v>5297</v>
      </c>
      <c r="C13" s="155">
        <v>5297</v>
      </c>
      <c r="D13" s="150">
        <v>2916</v>
      </c>
      <c r="E13" s="151">
        <f t="shared" si="2"/>
        <v>55.1</v>
      </c>
      <c r="F13" s="151">
        <f t="shared" si="3"/>
        <v>62.2</v>
      </c>
      <c r="G13" s="11">
        <v>4498</v>
      </c>
      <c r="M13" s="158">
        <v>4690</v>
      </c>
    </row>
    <row r="14" spans="1:13" ht="26.1" customHeight="1">
      <c r="A14" s="9" t="s">
        <v>16</v>
      </c>
      <c r="B14" s="155">
        <v>2889</v>
      </c>
      <c r="C14" s="155">
        <v>2889</v>
      </c>
      <c r="D14" s="150">
        <v>2631</v>
      </c>
      <c r="E14" s="151">
        <f t="shared" si="2"/>
        <v>91.1</v>
      </c>
      <c r="F14" s="151">
        <f t="shared" si="3"/>
        <v>113.6</v>
      </c>
      <c r="G14" s="11">
        <v>3072</v>
      </c>
      <c r="M14" s="158">
        <v>2317</v>
      </c>
    </row>
    <row r="15" spans="1:13" ht="26.1" customHeight="1">
      <c r="A15" s="9" t="s">
        <v>17</v>
      </c>
      <c r="B15" s="155">
        <v>4815</v>
      </c>
      <c r="C15" s="155">
        <v>4815</v>
      </c>
      <c r="D15" s="150">
        <v>2617</v>
      </c>
      <c r="E15" s="151">
        <f t="shared" si="2"/>
        <v>54.4</v>
      </c>
      <c r="F15" s="151">
        <f t="shared" si="3"/>
        <v>68.3</v>
      </c>
      <c r="G15" s="11">
        <v>4666</v>
      </c>
      <c r="M15" s="158">
        <v>3831</v>
      </c>
    </row>
    <row r="16" spans="1:13" ht="26.1" customHeight="1">
      <c r="A16" s="9" t="s">
        <v>18</v>
      </c>
      <c r="B16" s="155">
        <v>4815</v>
      </c>
      <c r="C16" s="155">
        <v>4815</v>
      </c>
      <c r="D16" s="150">
        <v>2665</v>
      </c>
      <c r="E16" s="151">
        <f t="shared" si="2"/>
        <v>55.3</v>
      </c>
      <c r="F16" s="151">
        <f t="shared" si="3"/>
        <v>137.19999999999999</v>
      </c>
      <c r="G16" s="11">
        <v>5834</v>
      </c>
      <c r="M16" s="158">
        <v>1943</v>
      </c>
    </row>
    <row r="17" spans="1:13" ht="26.1" customHeight="1">
      <c r="A17" s="9" t="s">
        <v>1217</v>
      </c>
      <c r="B17" s="155">
        <v>535</v>
      </c>
      <c r="C17" s="155">
        <v>535</v>
      </c>
      <c r="D17" s="150">
        <v>99</v>
      </c>
      <c r="E17" s="151">
        <f t="shared" si="2"/>
        <v>18.5</v>
      </c>
      <c r="F17" s="151">
        <f t="shared" si="3"/>
        <v>42.3</v>
      </c>
      <c r="G17" s="11">
        <v>232</v>
      </c>
      <c r="M17" s="158">
        <v>234</v>
      </c>
    </row>
    <row r="18" spans="1:13" ht="26.1" customHeight="1">
      <c r="A18" s="9" t="s">
        <v>1218</v>
      </c>
      <c r="B18" s="155">
        <v>6206</v>
      </c>
      <c r="C18" s="155">
        <v>6206</v>
      </c>
      <c r="D18" s="150">
        <v>9358</v>
      </c>
      <c r="E18" s="151">
        <f t="shared" si="2"/>
        <v>150.80000000000001</v>
      </c>
      <c r="F18" s="151">
        <f t="shared" si="3"/>
        <v>175.2</v>
      </c>
      <c r="G18" s="11">
        <v>6233</v>
      </c>
      <c r="M18" s="158">
        <v>5340</v>
      </c>
    </row>
    <row r="19" spans="1:13" ht="26.1" customHeight="1">
      <c r="A19" s="9" t="s">
        <v>1219</v>
      </c>
      <c r="B19" s="156">
        <v>209</v>
      </c>
      <c r="C19" s="156">
        <v>209</v>
      </c>
      <c r="D19" s="150">
        <v>263</v>
      </c>
      <c r="E19" s="151">
        <f t="shared" si="2"/>
        <v>125.8</v>
      </c>
      <c r="F19" s="151">
        <f t="shared" si="3"/>
        <v>96.7</v>
      </c>
      <c r="G19" s="11"/>
      <c r="M19" s="158">
        <v>272</v>
      </c>
    </row>
    <row r="20" spans="1:13" ht="26.1" customHeight="1">
      <c r="A20" s="9" t="s">
        <v>19</v>
      </c>
      <c r="B20" s="150">
        <f>SUM(B21:B27)</f>
        <v>67111</v>
      </c>
      <c r="C20" s="150">
        <f>SUM(C21:C27)</f>
        <v>67111</v>
      </c>
      <c r="D20" s="150">
        <f t="shared" ref="D20" si="4">SUM(D21:D27)</f>
        <v>82413</v>
      </c>
      <c r="E20" s="151">
        <f t="shared" si="2"/>
        <v>122.8</v>
      </c>
      <c r="F20" s="151">
        <f t="shared" si="3"/>
        <v>47.3</v>
      </c>
      <c r="G20" s="11">
        <v>88798</v>
      </c>
      <c r="M20" s="158">
        <f>SUM(M21,M22,M23,M24:M27)</f>
        <v>174265</v>
      </c>
    </row>
    <row r="21" spans="1:13" ht="26.1" customHeight="1">
      <c r="A21" s="9" t="s">
        <v>20</v>
      </c>
      <c r="B21" s="157">
        <v>9787</v>
      </c>
      <c r="C21" s="157">
        <v>9787</v>
      </c>
      <c r="D21" s="150">
        <v>10168</v>
      </c>
      <c r="E21" s="151">
        <f t="shared" si="2"/>
        <v>103.9</v>
      </c>
      <c r="F21" s="151">
        <f t="shared" si="3"/>
        <v>107.6</v>
      </c>
      <c r="G21" s="11">
        <v>9290</v>
      </c>
      <c r="M21" s="158">
        <v>9451</v>
      </c>
    </row>
    <row r="22" spans="1:13" ht="26.1" customHeight="1">
      <c r="A22" s="9" t="s">
        <v>21</v>
      </c>
      <c r="B22" s="155">
        <v>7000</v>
      </c>
      <c r="C22" s="155">
        <v>7000</v>
      </c>
      <c r="D22" s="150">
        <v>9155</v>
      </c>
      <c r="E22" s="151">
        <f t="shared" si="2"/>
        <v>130.80000000000001</v>
      </c>
      <c r="F22" s="151">
        <f t="shared" si="3"/>
        <v>90.3</v>
      </c>
      <c r="G22" s="11">
        <v>8010</v>
      </c>
      <c r="M22" s="158">
        <v>10133</v>
      </c>
    </row>
    <row r="23" spans="1:13" ht="26.1" customHeight="1">
      <c r="A23" s="9" t="s">
        <v>22</v>
      </c>
      <c r="B23" s="152">
        <v>4020</v>
      </c>
      <c r="C23" s="152">
        <v>4020</v>
      </c>
      <c r="D23" s="150">
        <v>5375</v>
      </c>
      <c r="E23" s="151">
        <f t="shared" si="2"/>
        <v>133.69999999999999</v>
      </c>
      <c r="F23" s="151">
        <f t="shared" si="3"/>
        <v>4.0999999999999996</v>
      </c>
      <c r="G23" s="11">
        <v>59373</v>
      </c>
      <c r="M23" s="158">
        <v>131170</v>
      </c>
    </row>
    <row r="24" spans="1:13" ht="26.1" customHeight="1">
      <c r="A24" s="9" t="s">
        <v>23</v>
      </c>
      <c r="B24" s="155"/>
      <c r="C24" s="155"/>
      <c r="D24" s="150">
        <v>37294</v>
      </c>
      <c r="E24" s="151" t="str">
        <f t="shared" si="2"/>
        <v/>
      </c>
      <c r="F24" s="151">
        <f t="shared" si="3"/>
        <v>4702.8999999999996</v>
      </c>
      <c r="G24" s="11">
        <v>436</v>
      </c>
      <c r="M24" s="158">
        <v>793</v>
      </c>
    </row>
    <row r="25" spans="1:13" ht="26.1" customHeight="1">
      <c r="A25" s="9" t="s">
        <v>24</v>
      </c>
      <c r="B25" s="155">
        <v>44304</v>
      </c>
      <c r="C25" s="155">
        <v>44304</v>
      </c>
      <c r="D25" s="150">
        <v>18641</v>
      </c>
      <c r="E25" s="151">
        <f t="shared" si="2"/>
        <v>42.1</v>
      </c>
      <c r="F25" s="151">
        <f t="shared" si="3"/>
        <v>88.2</v>
      </c>
      <c r="G25" s="11">
        <v>7772</v>
      </c>
      <c r="M25" s="158">
        <v>21146</v>
      </c>
    </row>
    <row r="26" spans="1:13" ht="26.1" customHeight="1">
      <c r="A26" s="9" t="s">
        <v>25</v>
      </c>
      <c r="B26" s="155">
        <v>2000</v>
      </c>
      <c r="C26" s="155">
        <v>2000</v>
      </c>
      <c r="D26" s="150">
        <v>1580</v>
      </c>
      <c r="E26" s="151">
        <f t="shared" si="2"/>
        <v>79</v>
      </c>
      <c r="F26" s="151">
        <f t="shared" si="3"/>
        <v>100.5</v>
      </c>
      <c r="G26" s="11">
        <v>3817</v>
      </c>
      <c r="M26" s="158">
        <v>1572</v>
      </c>
    </row>
    <row r="27" spans="1:13" ht="26.1" customHeight="1">
      <c r="A27" s="9" t="s">
        <v>1230</v>
      </c>
      <c r="B27" s="155"/>
      <c r="C27" s="155"/>
      <c r="D27" s="150">
        <v>200</v>
      </c>
      <c r="E27" s="151" t="str">
        <f t="shared" si="2"/>
        <v/>
      </c>
      <c r="F27" s="151">
        <f t="shared" si="3"/>
        <v>0</v>
      </c>
      <c r="M27" s="158"/>
    </row>
    <row r="28" spans="1:13" ht="20.100000000000001" customHeight="1"/>
    <row r="29" spans="1:13" ht="20.100000000000001" customHeight="1"/>
    <row r="30" spans="1:13" ht="20.100000000000001" customHeight="1"/>
  </sheetData>
  <mergeCells count="1">
    <mergeCell ref="A1:F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3" fitToHeight="0" orientation="portrait" horizontalDpi="200" verticalDpi="200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3"/>
  <sheetViews>
    <sheetView workbookViewId="0">
      <selection activeCell="E6" sqref="E6"/>
    </sheetView>
  </sheetViews>
  <sheetFormatPr defaultColWidth="9.5" defaultRowHeight="13.5"/>
  <cols>
    <col min="1" max="1" width="38.25" customWidth="1"/>
  </cols>
  <sheetData>
    <row r="1" spans="1:7" s="53" customFormat="1" ht="38.25" customHeight="1">
      <c r="A1" s="1" t="s">
        <v>1567</v>
      </c>
      <c r="B1" s="22"/>
      <c r="C1" s="52"/>
      <c r="D1" s="52"/>
      <c r="E1" s="52"/>
      <c r="F1" s="52"/>
      <c r="G1" s="52"/>
    </row>
    <row r="2" spans="1:7" s="53" customFormat="1" ht="22.5" customHeight="1">
      <c r="A2" s="267" t="s">
        <v>1163</v>
      </c>
      <c r="B2" s="267"/>
      <c r="C2" s="267"/>
      <c r="D2" s="267"/>
      <c r="E2" s="267"/>
      <c r="F2" s="267"/>
      <c r="G2" s="267"/>
    </row>
    <row r="3" spans="1:7" s="4" customFormat="1" ht="30" customHeight="1">
      <c r="A3" s="278" t="s">
        <v>1028</v>
      </c>
      <c r="B3" s="278"/>
      <c r="C3" s="278"/>
      <c r="D3" s="278"/>
      <c r="E3" s="278"/>
      <c r="F3" s="278"/>
      <c r="G3" s="278"/>
    </row>
    <row r="4" spans="1:7" ht="14.25">
      <c r="A4" s="275" t="s">
        <v>583</v>
      </c>
      <c r="B4" s="275" t="s">
        <v>1029</v>
      </c>
      <c r="C4" s="123" t="s">
        <v>1030</v>
      </c>
      <c r="D4" s="123"/>
      <c r="E4" s="123"/>
      <c r="F4" s="123"/>
      <c r="G4" s="123"/>
    </row>
    <row r="5" spans="1:7" ht="42.75">
      <c r="A5" s="276"/>
      <c r="B5" s="276"/>
      <c r="C5" s="124" t="s">
        <v>1031</v>
      </c>
      <c r="D5" s="124" t="s">
        <v>1032</v>
      </c>
      <c r="E5" s="124" t="s">
        <v>1033</v>
      </c>
      <c r="F5" s="124" t="s">
        <v>1034</v>
      </c>
      <c r="G5" s="124" t="s">
        <v>1035</v>
      </c>
    </row>
    <row r="6" spans="1:7" ht="24.95" customHeight="1">
      <c r="A6" s="125" t="s">
        <v>692</v>
      </c>
      <c r="B6" s="126">
        <v>120</v>
      </c>
      <c r="C6" s="126">
        <v>120</v>
      </c>
      <c r="D6" s="126">
        <v>120</v>
      </c>
      <c r="E6" s="127">
        <v>120</v>
      </c>
      <c r="F6" s="237">
        <v>100</v>
      </c>
      <c r="G6" s="128"/>
    </row>
    <row r="7" spans="1:7" ht="24.95" customHeight="1">
      <c r="A7" s="129" t="s">
        <v>693</v>
      </c>
      <c r="B7" s="130">
        <v>120</v>
      </c>
      <c r="C7" s="130">
        <v>120</v>
      </c>
      <c r="D7" s="130">
        <v>120</v>
      </c>
      <c r="E7" s="127"/>
      <c r="F7" s="237"/>
      <c r="G7" s="128"/>
    </row>
    <row r="8" spans="1:7" ht="24.95" customHeight="1">
      <c r="A8" s="129" t="s">
        <v>694</v>
      </c>
      <c r="B8" s="130"/>
      <c r="C8" s="130"/>
      <c r="D8" s="130"/>
      <c r="E8" s="127"/>
      <c r="F8" s="237"/>
      <c r="G8" s="128"/>
    </row>
    <row r="9" spans="1:7" ht="24.95" customHeight="1">
      <c r="A9" s="129" t="s">
        <v>695</v>
      </c>
      <c r="B9" s="130"/>
      <c r="C9" s="130"/>
      <c r="D9" s="130"/>
      <c r="E9" s="127"/>
      <c r="F9" s="237"/>
      <c r="G9" s="128"/>
    </row>
    <row r="10" spans="1:7" ht="24.95" customHeight="1">
      <c r="A10" s="129" t="s">
        <v>696</v>
      </c>
      <c r="B10" s="130"/>
      <c r="C10" s="130"/>
      <c r="D10" s="130"/>
      <c r="E10" s="127"/>
      <c r="F10" s="237"/>
      <c r="G10" s="128"/>
    </row>
    <row r="11" spans="1:7" ht="24.95" customHeight="1">
      <c r="A11" s="129" t="s">
        <v>697</v>
      </c>
      <c r="B11" s="130"/>
      <c r="C11" s="130"/>
      <c r="D11" s="130"/>
      <c r="E11" s="127"/>
      <c r="F11" s="237"/>
      <c r="G11" s="128"/>
    </row>
    <row r="12" spans="1:7" ht="24.95" customHeight="1">
      <c r="A12" s="129" t="s">
        <v>698</v>
      </c>
      <c r="B12" s="130"/>
      <c r="C12" s="130"/>
      <c r="D12" s="130"/>
      <c r="E12" s="127"/>
      <c r="F12" s="237"/>
      <c r="G12" s="128"/>
    </row>
    <row r="13" spans="1:7" ht="24.95" customHeight="1">
      <c r="A13" s="129" t="s">
        <v>699</v>
      </c>
      <c r="B13" s="130"/>
      <c r="C13" s="130"/>
      <c r="D13" s="130"/>
      <c r="E13" s="127"/>
      <c r="F13" s="237"/>
      <c r="G13" s="128"/>
    </row>
    <row r="14" spans="1:7" ht="24.95" customHeight="1">
      <c r="A14" s="129" t="s">
        <v>700</v>
      </c>
      <c r="B14" s="130"/>
      <c r="C14" s="130"/>
      <c r="D14" s="130"/>
      <c r="E14" s="127"/>
      <c r="F14" s="237"/>
      <c r="G14" s="128"/>
    </row>
    <row r="15" spans="1:7" ht="24.95" customHeight="1">
      <c r="A15" s="129" t="s">
        <v>701</v>
      </c>
      <c r="B15" s="130"/>
      <c r="C15" s="130"/>
      <c r="D15" s="130"/>
      <c r="E15" s="127"/>
      <c r="F15" s="237"/>
      <c r="G15" s="128"/>
    </row>
    <row r="16" spans="1:7" ht="24.95" customHeight="1">
      <c r="A16" s="129" t="s">
        <v>702</v>
      </c>
      <c r="B16" s="130"/>
      <c r="C16" s="130"/>
      <c r="D16" s="130"/>
      <c r="E16" s="127"/>
      <c r="F16" s="237"/>
      <c r="G16" s="128"/>
    </row>
    <row r="17" spans="1:7" ht="28.5" customHeight="1">
      <c r="A17" s="129" t="s">
        <v>703</v>
      </c>
      <c r="B17" s="130">
        <v>120</v>
      </c>
      <c r="C17" s="130">
        <v>120</v>
      </c>
      <c r="D17" s="130">
        <v>120</v>
      </c>
      <c r="E17" s="127"/>
      <c r="F17" s="237"/>
      <c r="G17" s="128"/>
    </row>
    <row r="18" spans="1:7" ht="24.95" customHeight="1">
      <c r="A18" s="129" t="s">
        <v>704</v>
      </c>
      <c r="B18" s="126"/>
      <c r="C18" s="126"/>
      <c r="D18" s="126"/>
      <c r="E18" s="127"/>
      <c r="F18" s="237"/>
      <c r="G18" s="128"/>
    </row>
    <row r="19" spans="1:7" ht="24.95" customHeight="1">
      <c r="A19" s="129" t="s">
        <v>1569</v>
      </c>
      <c r="B19" s="126"/>
      <c r="C19" s="126"/>
      <c r="D19" s="126"/>
      <c r="E19" s="127">
        <v>120</v>
      </c>
      <c r="F19" s="237"/>
      <c r="G19" s="128"/>
    </row>
    <row r="20" spans="1:7" ht="24.95" customHeight="1">
      <c r="A20" s="129" t="s">
        <v>705</v>
      </c>
      <c r="B20" s="126"/>
      <c r="C20" s="126"/>
      <c r="D20" s="126"/>
      <c r="E20" s="127"/>
      <c r="F20" s="237"/>
      <c r="G20" s="128"/>
    </row>
    <row r="21" spans="1:7" ht="24.95" customHeight="1">
      <c r="A21" s="129" t="s">
        <v>706</v>
      </c>
      <c r="B21" s="126"/>
      <c r="C21" s="126"/>
      <c r="D21" s="126"/>
      <c r="E21" s="127"/>
      <c r="F21" s="237"/>
      <c r="G21" s="128"/>
    </row>
    <row r="22" spans="1:7" ht="24.95" customHeight="1">
      <c r="A22" s="129" t="s">
        <v>1036</v>
      </c>
      <c r="B22" s="126">
        <v>120</v>
      </c>
      <c r="C22" s="126">
        <v>120</v>
      </c>
      <c r="D22" s="126">
        <v>120</v>
      </c>
      <c r="E22" s="127">
        <v>120</v>
      </c>
      <c r="F22" s="237">
        <v>100</v>
      </c>
      <c r="G22" s="128"/>
    </row>
    <row r="23" spans="1:7" ht="38.25" customHeight="1">
      <c r="A23" s="277"/>
      <c r="B23" s="277"/>
      <c r="C23" s="277"/>
      <c r="D23" s="277"/>
      <c r="E23" s="277"/>
      <c r="F23" s="277"/>
      <c r="G23" s="277"/>
    </row>
  </sheetData>
  <mergeCells count="5">
    <mergeCell ref="A4:A5"/>
    <mergeCell ref="B4:B5"/>
    <mergeCell ref="A23:G23"/>
    <mergeCell ref="A2:G2"/>
    <mergeCell ref="A3:G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4"/>
  <sheetViews>
    <sheetView workbookViewId="0">
      <selection activeCell="D6" sqref="D6"/>
    </sheetView>
  </sheetViews>
  <sheetFormatPr defaultColWidth="9.5" defaultRowHeight="13.5"/>
  <cols>
    <col min="1" max="1" width="42.75" bestFit="1" customWidth="1"/>
  </cols>
  <sheetData>
    <row r="1" spans="1:7" s="53" customFormat="1" ht="22.5">
      <c r="A1" s="1" t="s">
        <v>1568</v>
      </c>
      <c r="B1" s="22"/>
      <c r="C1" s="52"/>
      <c r="D1" s="52"/>
      <c r="E1" s="52"/>
      <c r="F1" s="52"/>
      <c r="G1" s="52"/>
    </row>
    <row r="2" spans="1:7" s="53" customFormat="1" ht="22.5" customHeight="1">
      <c r="A2" s="267" t="s">
        <v>1164</v>
      </c>
      <c r="B2" s="267"/>
      <c r="C2" s="267"/>
      <c r="D2" s="267"/>
      <c r="E2" s="267"/>
      <c r="F2" s="267"/>
      <c r="G2" s="267"/>
    </row>
    <row r="3" spans="1:7" s="4" customFormat="1" ht="14.25">
      <c r="A3" s="278" t="s">
        <v>1028</v>
      </c>
      <c r="B3" s="278"/>
      <c r="C3" s="278"/>
      <c r="D3" s="278"/>
      <c r="E3" s="278"/>
      <c r="F3" s="278"/>
      <c r="G3" s="278"/>
    </row>
    <row r="4" spans="1:7" ht="14.25">
      <c r="A4" s="275" t="s">
        <v>583</v>
      </c>
      <c r="B4" s="275" t="s">
        <v>1029</v>
      </c>
      <c r="C4" s="123" t="s">
        <v>1030</v>
      </c>
      <c r="D4" s="123"/>
      <c r="E4" s="123"/>
      <c r="F4" s="123"/>
      <c r="G4" s="123"/>
    </row>
    <row r="5" spans="1:7" ht="42.75">
      <c r="A5" s="276"/>
      <c r="B5" s="276"/>
      <c r="C5" s="124" t="s">
        <v>1031</v>
      </c>
      <c r="D5" s="124" t="s">
        <v>1032</v>
      </c>
      <c r="E5" s="124" t="s">
        <v>1033</v>
      </c>
      <c r="F5" s="124" t="s">
        <v>1034</v>
      </c>
      <c r="G5" s="124" t="s">
        <v>1035</v>
      </c>
    </row>
    <row r="6" spans="1:7" ht="24.95" customHeight="1">
      <c r="A6" s="129" t="s">
        <v>707</v>
      </c>
      <c r="B6" s="131">
        <v>120</v>
      </c>
      <c r="C6" s="131">
        <v>120</v>
      </c>
      <c r="D6" s="131">
        <v>120</v>
      </c>
      <c r="E6" s="131">
        <v>120</v>
      </c>
      <c r="F6" s="237"/>
      <c r="G6" s="128"/>
    </row>
    <row r="7" spans="1:7" ht="24.95" customHeight="1">
      <c r="A7" s="132" t="s">
        <v>708</v>
      </c>
      <c r="B7" s="133"/>
      <c r="C7" s="133"/>
      <c r="D7" s="133"/>
      <c r="E7" s="131"/>
      <c r="F7" s="237"/>
      <c r="G7" s="128"/>
    </row>
    <row r="8" spans="1:7" ht="24.95" customHeight="1">
      <c r="A8" s="132" t="s">
        <v>1037</v>
      </c>
      <c r="B8" s="133"/>
      <c r="C8" s="133"/>
      <c r="D8" s="133"/>
      <c r="E8" s="131"/>
      <c r="F8" s="237"/>
      <c r="G8" s="128"/>
    </row>
    <row r="9" spans="1:7" ht="24.95" customHeight="1">
      <c r="A9" s="132" t="s">
        <v>1038</v>
      </c>
      <c r="B9" s="133"/>
      <c r="C9" s="133"/>
      <c r="D9" s="133"/>
      <c r="E9" s="131"/>
      <c r="F9" s="237"/>
      <c r="G9" s="128"/>
    </row>
    <row r="10" spans="1:7" ht="24.95" customHeight="1">
      <c r="A10" s="134" t="s">
        <v>1039</v>
      </c>
      <c r="B10" s="135"/>
      <c r="C10" s="135"/>
      <c r="D10" s="135"/>
      <c r="E10" s="131"/>
      <c r="F10" s="237"/>
      <c r="G10" s="128"/>
    </row>
    <row r="11" spans="1:7" ht="24.95" customHeight="1">
      <c r="A11" s="132" t="s">
        <v>709</v>
      </c>
      <c r="B11" s="133"/>
      <c r="C11" s="133"/>
      <c r="D11" s="133"/>
      <c r="E11" s="131"/>
      <c r="F11" s="237"/>
      <c r="G11" s="128"/>
    </row>
    <row r="12" spans="1:7" ht="24.95" customHeight="1">
      <c r="A12" s="132" t="s">
        <v>710</v>
      </c>
      <c r="B12" s="133"/>
      <c r="C12" s="133"/>
      <c r="D12" s="133"/>
      <c r="E12" s="131"/>
      <c r="F12" s="237"/>
      <c r="G12" s="128"/>
    </row>
    <row r="13" spans="1:7" ht="24.95" customHeight="1">
      <c r="A13" s="132" t="s">
        <v>711</v>
      </c>
      <c r="B13" s="133"/>
      <c r="C13" s="133"/>
      <c r="D13" s="133"/>
      <c r="E13" s="131"/>
      <c r="F13" s="237"/>
      <c r="G13" s="128"/>
    </row>
    <row r="14" spans="1:7" ht="24.95" customHeight="1">
      <c r="A14" s="132" t="s">
        <v>712</v>
      </c>
      <c r="B14" s="133"/>
      <c r="C14" s="133"/>
      <c r="D14" s="133"/>
      <c r="E14" s="131"/>
      <c r="F14" s="237"/>
      <c r="G14" s="128"/>
    </row>
    <row r="15" spans="1:7" ht="24.95" customHeight="1">
      <c r="A15" s="132" t="s">
        <v>1570</v>
      </c>
      <c r="B15" s="133">
        <v>120</v>
      </c>
      <c r="C15" s="133">
        <v>120</v>
      </c>
      <c r="D15" s="133">
        <v>120</v>
      </c>
      <c r="E15" s="131"/>
      <c r="F15" s="237"/>
      <c r="G15" s="128"/>
    </row>
    <row r="16" spans="1:7" ht="24.95" customHeight="1">
      <c r="A16" s="132" t="s">
        <v>713</v>
      </c>
      <c r="B16" s="133"/>
      <c r="C16" s="133"/>
      <c r="D16" s="133"/>
      <c r="E16" s="131">
        <v>120</v>
      </c>
      <c r="F16" s="237"/>
      <c r="G16" s="128"/>
    </row>
    <row r="17" spans="1:7" ht="24.95" customHeight="1">
      <c r="A17" s="132" t="s">
        <v>714</v>
      </c>
      <c r="B17" s="133"/>
      <c r="C17" s="133"/>
      <c r="D17" s="133"/>
      <c r="E17" s="131">
        <v>120</v>
      </c>
      <c r="F17" s="237"/>
      <c r="G17" s="128"/>
    </row>
    <row r="18" spans="1:7" ht="24.95" customHeight="1">
      <c r="A18" s="132" t="s">
        <v>715</v>
      </c>
      <c r="B18" s="133"/>
      <c r="C18" s="133"/>
      <c r="D18" s="133"/>
      <c r="E18" s="131">
        <v>120</v>
      </c>
      <c r="F18" s="237"/>
      <c r="G18" s="128"/>
    </row>
    <row r="19" spans="1:7" ht="24.95" customHeight="1">
      <c r="A19" s="132" t="s">
        <v>716</v>
      </c>
      <c r="B19" s="133"/>
      <c r="C19" s="133"/>
      <c r="D19" s="133"/>
      <c r="E19" s="131"/>
      <c r="F19" s="237"/>
      <c r="G19" s="128"/>
    </row>
    <row r="20" spans="1:7" ht="24.95" customHeight="1">
      <c r="A20" s="132" t="s">
        <v>1040</v>
      </c>
      <c r="B20" s="133">
        <v>120</v>
      </c>
      <c r="C20" s="133">
        <v>120</v>
      </c>
      <c r="D20" s="133">
        <v>120</v>
      </c>
      <c r="E20" s="131">
        <v>120</v>
      </c>
      <c r="F20" s="237">
        <v>100</v>
      </c>
      <c r="G20" s="128"/>
    </row>
    <row r="21" spans="1:7" ht="31.5" customHeight="1">
      <c r="A21" s="279"/>
      <c r="B21" s="279"/>
      <c r="C21" s="279"/>
      <c r="D21" s="279"/>
      <c r="E21" s="279"/>
      <c r="F21" s="279"/>
      <c r="G21" s="279"/>
    </row>
    <row r="22" spans="1:7" ht="14.25">
      <c r="A22" s="54"/>
      <c r="B22" s="54"/>
      <c r="C22" s="54"/>
      <c r="D22" s="54"/>
      <c r="E22" s="54"/>
      <c r="F22" s="54"/>
      <c r="G22" s="54"/>
    </row>
    <row r="23" spans="1:7" ht="14.25">
      <c r="A23" s="54"/>
      <c r="B23" s="54"/>
      <c r="C23" s="54"/>
      <c r="D23" s="54"/>
      <c r="E23" s="54"/>
      <c r="F23" s="54"/>
      <c r="G23" s="54"/>
    </row>
    <row r="24" spans="1:7" ht="14.25">
      <c r="A24" s="54"/>
      <c r="B24" s="54"/>
      <c r="C24" s="54"/>
      <c r="D24" s="54"/>
      <c r="E24" s="54"/>
      <c r="F24" s="54"/>
      <c r="G24" s="54"/>
    </row>
  </sheetData>
  <mergeCells count="5">
    <mergeCell ref="A4:A5"/>
    <mergeCell ref="B4:B5"/>
    <mergeCell ref="A2:G2"/>
    <mergeCell ref="A3:G3"/>
    <mergeCell ref="A21:G2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2"/>
  <sheetViews>
    <sheetView workbookViewId="0">
      <selection activeCell="D5" sqref="D5:D19"/>
    </sheetView>
  </sheetViews>
  <sheetFormatPr defaultColWidth="9.5" defaultRowHeight="13.5"/>
  <cols>
    <col min="1" max="1" width="42.75" bestFit="1" customWidth="1"/>
  </cols>
  <sheetData>
    <row r="1" spans="1:6" s="53" customFormat="1" ht="22.5">
      <c r="A1" s="249" t="s">
        <v>1571</v>
      </c>
      <c r="B1" s="249"/>
      <c r="C1" s="249"/>
      <c r="D1" s="249"/>
      <c r="E1" s="249"/>
      <c r="F1" s="249"/>
    </row>
    <row r="2" spans="1:6" s="53" customFormat="1" ht="22.5" customHeight="1">
      <c r="A2" s="267" t="s">
        <v>1165</v>
      </c>
      <c r="B2" s="267"/>
      <c r="C2" s="267"/>
      <c r="D2" s="267"/>
      <c r="E2" s="267"/>
      <c r="F2" s="267"/>
    </row>
    <row r="3" spans="1:6" s="4" customFormat="1" ht="14.25">
      <c r="A3" s="278" t="s">
        <v>1028</v>
      </c>
      <c r="B3" s="278"/>
      <c r="C3" s="278"/>
      <c r="D3" s="278"/>
      <c r="E3" s="278"/>
      <c r="F3" s="278"/>
    </row>
    <row r="4" spans="1:6" ht="42.75">
      <c r="A4" s="140" t="s">
        <v>1014</v>
      </c>
      <c r="B4" s="124" t="s">
        <v>26</v>
      </c>
      <c r="C4" s="124" t="s">
        <v>27</v>
      </c>
      <c r="D4" s="124" t="s">
        <v>1033</v>
      </c>
      <c r="E4" s="124" t="s">
        <v>28</v>
      </c>
      <c r="F4" s="124" t="s">
        <v>29</v>
      </c>
    </row>
    <row r="5" spans="1:6" ht="24.95" customHeight="1">
      <c r="A5" s="129" t="s">
        <v>707</v>
      </c>
      <c r="B5" s="131">
        <v>120</v>
      </c>
      <c r="C5" s="131">
        <v>120</v>
      </c>
      <c r="D5" s="131"/>
      <c r="E5" s="237"/>
      <c r="F5" s="128"/>
    </row>
    <row r="6" spans="1:6" ht="24.95" customHeight="1">
      <c r="A6" s="132" t="s">
        <v>708</v>
      </c>
      <c r="B6" s="133"/>
      <c r="C6" s="133"/>
      <c r="D6" s="131"/>
      <c r="E6" s="237"/>
      <c r="F6" s="128"/>
    </row>
    <row r="7" spans="1:6" ht="24.95" customHeight="1">
      <c r="A7" s="132" t="s">
        <v>1037</v>
      </c>
      <c r="B7" s="133"/>
      <c r="C7" s="133"/>
      <c r="D7" s="131"/>
      <c r="E7" s="237"/>
      <c r="F7" s="128"/>
    </row>
    <row r="8" spans="1:6" ht="24.95" customHeight="1">
      <c r="A8" s="132" t="s">
        <v>1038</v>
      </c>
      <c r="B8" s="133"/>
      <c r="C8" s="133"/>
      <c r="D8" s="131"/>
      <c r="E8" s="237"/>
      <c r="F8" s="128"/>
    </row>
    <row r="9" spans="1:6" ht="24.95" customHeight="1">
      <c r="A9" s="134" t="s">
        <v>1039</v>
      </c>
      <c r="B9" s="135"/>
      <c r="C9" s="135"/>
      <c r="D9" s="131"/>
      <c r="E9" s="237"/>
      <c r="F9" s="128"/>
    </row>
    <row r="10" spans="1:6" ht="24.95" customHeight="1">
      <c r="A10" s="132" t="s">
        <v>709</v>
      </c>
      <c r="B10" s="133"/>
      <c r="C10" s="133"/>
      <c r="D10" s="131"/>
      <c r="E10" s="237"/>
      <c r="F10" s="128"/>
    </row>
    <row r="11" spans="1:6" ht="24.95" customHeight="1">
      <c r="A11" s="132" t="s">
        <v>710</v>
      </c>
      <c r="B11" s="133"/>
      <c r="C11" s="133"/>
      <c r="D11" s="131"/>
      <c r="E11" s="237"/>
      <c r="F11" s="128"/>
    </row>
    <row r="12" spans="1:6" ht="24.95" customHeight="1">
      <c r="A12" s="132" t="s">
        <v>711</v>
      </c>
      <c r="B12" s="133"/>
      <c r="C12" s="133"/>
      <c r="D12" s="131"/>
      <c r="E12" s="237"/>
      <c r="F12" s="128"/>
    </row>
    <row r="13" spans="1:6" ht="24.95" customHeight="1">
      <c r="A13" s="132" t="s">
        <v>712</v>
      </c>
      <c r="B13" s="133"/>
      <c r="C13" s="133"/>
      <c r="D13" s="131"/>
      <c r="E13" s="237"/>
      <c r="F13" s="128"/>
    </row>
    <row r="14" spans="1:6" ht="24.95" customHeight="1">
      <c r="A14" s="132" t="s">
        <v>1570</v>
      </c>
      <c r="B14" s="133">
        <v>120</v>
      </c>
      <c r="C14" s="133">
        <v>120</v>
      </c>
      <c r="D14" s="131"/>
      <c r="E14" s="237"/>
      <c r="F14" s="128"/>
    </row>
    <row r="15" spans="1:6" ht="24.95" customHeight="1">
      <c r="A15" s="132" t="s">
        <v>713</v>
      </c>
      <c r="B15" s="133"/>
      <c r="C15" s="133"/>
      <c r="D15" s="131">
        <v>120</v>
      </c>
      <c r="E15" s="237"/>
      <c r="F15" s="128"/>
    </row>
    <row r="16" spans="1:6" ht="24.95" customHeight="1">
      <c r="A16" s="132" t="s">
        <v>714</v>
      </c>
      <c r="B16" s="133"/>
      <c r="C16" s="133"/>
      <c r="D16" s="131">
        <v>120</v>
      </c>
      <c r="E16" s="237"/>
      <c r="F16" s="128"/>
    </row>
    <row r="17" spans="1:6" ht="24.95" customHeight="1">
      <c r="A17" s="132" t="s">
        <v>715</v>
      </c>
      <c r="B17" s="133"/>
      <c r="C17" s="133"/>
      <c r="D17" s="131">
        <v>120</v>
      </c>
      <c r="E17" s="237"/>
      <c r="F17" s="128"/>
    </row>
    <row r="18" spans="1:6" ht="24.95" customHeight="1">
      <c r="A18" s="132" t="s">
        <v>716</v>
      </c>
      <c r="B18" s="133"/>
      <c r="C18" s="133"/>
      <c r="D18" s="131"/>
      <c r="E18" s="237"/>
      <c r="F18" s="128"/>
    </row>
    <row r="19" spans="1:6" ht="31.5" customHeight="1">
      <c r="A19" s="238" t="s">
        <v>1040</v>
      </c>
      <c r="B19" s="133">
        <v>120</v>
      </c>
      <c r="C19" s="133">
        <v>120</v>
      </c>
      <c r="D19" s="131">
        <v>120</v>
      </c>
      <c r="E19" s="237">
        <v>100</v>
      </c>
      <c r="F19" s="104"/>
    </row>
    <row r="20" spans="1:6" ht="14.25">
      <c r="A20" s="54"/>
      <c r="B20" s="54"/>
      <c r="C20" s="54"/>
      <c r="D20" s="54"/>
      <c r="E20" s="54"/>
      <c r="F20" s="54"/>
    </row>
    <row r="21" spans="1:6" ht="14.25">
      <c r="A21" s="54"/>
      <c r="B21" s="54"/>
      <c r="C21" s="54"/>
      <c r="D21" s="54"/>
      <c r="E21" s="54"/>
      <c r="F21" s="54"/>
    </row>
    <row r="22" spans="1:6" ht="14.25">
      <c r="A22" s="54"/>
      <c r="B22" s="54"/>
      <c r="C22" s="54"/>
      <c r="D22" s="54"/>
      <c r="E22" s="54"/>
      <c r="F22" s="54"/>
    </row>
  </sheetData>
  <mergeCells count="3">
    <mergeCell ref="A2:F2"/>
    <mergeCell ref="A3:F3"/>
    <mergeCell ref="A1:F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177"/>
  <sheetViews>
    <sheetView topLeftCell="A4" workbookViewId="0">
      <selection activeCell="A32" sqref="A32:B32"/>
    </sheetView>
  </sheetViews>
  <sheetFormatPr defaultRowHeight="13.5"/>
  <cols>
    <col min="1" max="1" width="42.5" style="93" customWidth="1"/>
    <col min="2" max="2" width="28.375" style="88" customWidth="1"/>
    <col min="3" max="16384" width="9" style="41"/>
  </cols>
  <sheetData>
    <row r="1" spans="1:2" ht="35.1" customHeight="1">
      <c r="A1" s="273" t="s">
        <v>1572</v>
      </c>
      <c r="B1" s="273"/>
    </row>
    <row r="2" spans="1:2" ht="24" customHeight="1">
      <c r="A2" s="139"/>
      <c r="B2" s="120" t="s">
        <v>1166</v>
      </c>
    </row>
    <row r="3" spans="1:2" ht="24" customHeight="1">
      <c r="A3" s="41"/>
      <c r="B3" s="120" t="s">
        <v>574</v>
      </c>
    </row>
    <row r="4" spans="1:2" ht="30" customHeight="1">
      <c r="A4" s="94" t="s">
        <v>1016</v>
      </c>
      <c r="B4" s="94" t="s">
        <v>5</v>
      </c>
    </row>
    <row r="5" spans="1:2" ht="24.95" customHeight="1">
      <c r="A5" s="138" t="s">
        <v>1157</v>
      </c>
      <c r="B5" s="95"/>
    </row>
    <row r="6" spans="1:2" ht="24.95" customHeight="1">
      <c r="A6" s="81" t="s">
        <v>621</v>
      </c>
      <c r="B6" s="95"/>
    </row>
    <row r="7" spans="1:2" ht="24.95" customHeight="1">
      <c r="A7" s="81" t="s">
        <v>622</v>
      </c>
      <c r="B7" s="95"/>
    </row>
    <row r="8" spans="1:2" ht="24.95" customHeight="1">
      <c r="A8" s="81" t="s">
        <v>623</v>
      </c>
      <c r="B8" s="95"/>
    </row>
    <row r="9" spans="1:2" ht="24.95" customHeight="1">
      <c r="A9" s="81" t="s">
        <v>624</v>
      </c>
      <c r="B9" s="95"/>
    </row>
    <row r="10" spans="1:2" ht="24.95" customHeight="1">
      <c r="A10" s="81" t="s">
        <v>625</v>
      </c>
      <c r="B10" s="95"/>
    </row>
    <row r="11" spans="1:2" ht="24.95" customHeight="1">
      <c r="A11" s="81" t="s">
        <v>626</v>
      </c>
      <c r="B11" s="95"/>
    </row>
    <row r="12" spans="1:2" ht="24.95" customHeight="1">
      <c r="A12" s="81" t="s">
        <v>627</v>
      </c>
      <c r="B12" s="95"/>
    </row>
    <row r="13" spans="1:2" ht="24.95" customHeight="1">
      <c r="A13" s="81" t="s">
        <v>628</v>
      </c>
      <c r="B13" s="95"/>
    </row>
    <row r="14" spans="1:2" ht="24.95" customHeight="1">
      <c r="A14" s="81" t="s">
        <v>629</v>
      </c>
      <c r="B14" s="95"/>
    </row>
    <row r="15" spans="1:2" ht="24.95" customHeight="1">
      <c r="A15" s="81" t="s">
        <v>630</v>
      </c>
      <c r="B15" s="95"/>
    </row>
    <row r="16" spans="1:2" ht="24.95" customHeight="1">
      <c r="A16" s="81" t="s">
        <v>631</v>
      </c>
      <c r="B16" s="95"/>
    </row>
    <row r="17" spans="1:2" ht="24.95" customHeight="1">
      <c r="A17" s="81" t="s">
        <v>632</v>
      </c>
      <c r="B17" s="95"/>
    </row>
    <row r="18" spans="1:2" ht="24.95" customHeight="1">
      <c r="A18" s="81" t="s">
        <v>633</v>
      </c>
      <c r="B18" s="95"/>
    </row>
    <row r="19" spans="1:2" ht="24.95" customHeight="1">
      <c r="A19" s="81" t="s">
        <v>634</v>
      </c>
      <c r="B19" s="95"/>
    </row>
    <row r="20" spans="1:2" ht="24.95" customHeight="1">
      <c r="A20" s="81" t="s">
        <v>635</v>
      </c>
      <c r="B20" s="95"/>
    </row>
    <row r="21" spans="1:2" ht="24.95" customHeight="1">
      <c r="A21" s="81" t="s">
        <v>636</v>
      </c>
      <c r="B21" s="80"/>
    </row>
    <row r="22" spans="1:2" ht="24.95" customHeight="1">
      <c r="A22" s="81" t="s">
        <v>637</v>
      </c>
      <c r="B22" s="80"/>
    </row>
    <row r="23" spans="1:2" ht="24.95" customHeight="1">
      <c r="A23" s="81" t="s">
        <v>638</v>
      </c>
      <c r="B23" s="80"/>
    </row>
    <row r="24" spans="1:2" ht="24.95" customHeight="1">
      <c r="A24" s="81" t="s">
        <v>639</v>
      </c>
      <c r="B24" s="80"/>
    </row>
    <row r="25" spans="1:2" ht="24.95" customHeight="1">
      <c r="A25" s="81" t="s">
        <v>640</v>
      </c>
      <c r="B25" s="80"/>
    </row>
    <row r="26" spans="1:2" ht="24.95" customHeight="1">
      <c r="A26" s="81" t="s">
        <v>641</v>
      </c>
      <c r="B26" s="80"/>
    </row>
    <row r="27" spans="1:2" ht="24.95" customHeight="1">
      <c r="A27" s="81" t="s">
        <v>642</v>
      </c>
      <c r="B27" s="80"/>
    </row>
    <row r="28" spans="1:2" ht="24.95" customHeight="1">
      <c r="A28" s="81" t="s">
        <v>643</v>
      </c>
      <c r="B28" s="80"/>
    </row>
    <row r="29" spans="1:2" ht="24.95" customHeight="1">
      <c r="A29" s="81" t="s">
        <v>644</v>
      </c>
      <c r="B29" s="80"/>
    </row>
    <row r="30" spans="1:2" ht="24.95" customHeight="1">
      <c r="A30" s="81" t="s">
        <v>645</v>
      </c>
      <c r="B30" s="80"/>
    </row>
    <row r="31" spans="1:2" ht="24.95" customHeight="1">
      <c r="A31" s="81" t="s">
        <v>646</v>
      </c>
      <c r="B31" s="80"/>
    </row>
    <row r="32" spans="1:2" ht="24.95" customHeight="1">
      <c r="A32" s="280" t="s">
        <v>1169</v>
      </c>
      <c r="B32" s="280"/>
    </row>
    <row r="33" ht="24.95" customHeight="1"/>
    <row r="34" ht="24.95" customHeight="1"/>
    <row r="35" ht="24.95" customHeight="1"/>
    <row r="36" ht="24.95" customHeight="1"/>
    <row r="37" ht="24.95" customHeight="1"/>
    <row r="38" ht="24.9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</sheetData>
  <mergeCells count="2">
    <mergeCell ref="A1:B1"/>
    <mergeCell ref="A32:B3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5"/>
  <sheetViews>
    <sheetView workbookViewId="0">
      <selection activeCell="D5" sqref="D5:D15"/>
    </sheetView>
  </sheetViews>
  <sheetFormatPr defaultRowHeight="27" customHeight="1"/>
  <cols>
    <col min="1" max="1" width="45.625" style="41" customWidth="1"/>
    <col min="2" max="4" width="10.625" style="41" customWidth="1"/>
    <col min="5" max="5" width="16.25" style="41" customWidth="1"/>
    <col min="6" max="16384" width="9" style="41"/>
  </cols>
  <sheetData>
    <row r="1" spans="1:5" ht="27" customHeight="1">
      <c r="A1" s="258" t="s">
        <v>1578</v>
      </c>
      <c r="B1" s="258"/>
      <c r="C1" s="258"/>
      <c r="D1" s="258"/>
      <c r="E1" s="258"/>
    </row>
    <row r="2" spans="1:5" ht="27" customHeight="1">
      <c r="A2" s="281" t="s">
        <v>1167</v>
      </c>
      <c r="B2" s="281"/>
      <c r="C2" s="281"/>
      <c r="D2" s="281"/>
      <c r="E2" s="281"/>
    </row>
    <row r="3" spans="1:5" ht="27" customHeight="1">
      <c r="A3" s="282" t="s">
        <v>717</v>
      </c>
      <c r="B3" s="282"/>
      <c r="C3" s="282"/>
      <c r="D3" s="282"/>
      <c r="E3" s="282"/>
    </row>
    <row r="4" spans="1:5" ht="27" customHeight="1">
      <c r="A4" s="55" t="s">
        <v>718</v>
      </c>
      <c r="B4" s="56" t="s">
        <v>565</v>
      </c>
      <c r="C4" s="56" t="s">
        <v>576</v>
      </c>
      <c r="D4" s="56" t="s">
        <v>5</v>
      </c>
      <c r="E4" s="56" t="s">
        <v>577</v>
      </c>
    </row>
    <row r="5" spans="1:5" ht="27" customHeight="1">
      <c r="A5" s="57" t="s">
        <v>1573</v>
      </c>
      <c r="B5" s="239">
        <f>SUM(B6,B11)</f>
        <v>120720</v>
      </c>
      <c r="C5" s="239">
        <f t="shared" ref="C5:D5" si="0">SUM(C6,C11)</f>
        <v>120720</v>
      </c>
      <c r="D5" s="239">
        <f t="shared" si="0"/>
        <v>113135</v>
      </c>
      <c r="E5" s="210">
        <f>IF(C5*D5=0,"",ROUND(D5/C5,3))</f>
        <v>0.93700000000000006</v>
      </c>
    </row>
    <row r="6" spans="1:5" ht="27" customHeight="1">
      <c r="A6" s="58" t="s">
        <v>719</v>
      </c>
      <c r="B6" s="239">
        <f>SUM(B7:B10)</f>
        <v>72400</v>
      </c>
      <c r="C6" s="239">
        <f t="shared" ref="C6:D6" si="1">SUM(C7:C10)</f>
        <v>72400</v>
      </c>
      <c r="D6" s="239">
        <f t="shared" si="1"/>
        <v>73518</v>
      </c>
      <c r="E6" s="210">
        <f t="shared" ref="E6:E15" si="2">IF(C6*D6=0,"",ROUND(D6/C6,3))</f>
        <v>1.0149999999999999</v>
      </c>
    </row>
    <row r="7" spans="1:5" ht="27" customHeight="1">
      <c r="A7" s="58" t="s">
        <v>720</v>
      </c>
      <c r="B7" s="239">
        <v>27720</v>
      </c>
      <c r="C7" s="239">
        <v>27720</v>
      </c>
      <c r="D7" s="239">
        <v>26483</v>
      </c>
      <c r="E7" s="210">
        <f t="shared" si="2"/>
        <v>0.95499999999999996</v>
      </c>
    </row>
    <row r="8" spans="1:5" ht="27" customHeight="1">
      <c r="A8" s="58" t="s">
        <v>721</v>
      </c>
      <c r="B8" s="239">
        <v>44510</v>
      </c>
      <c r="C8" s="239">
        <v>44510</v>
      </c>
      <c r="D8" s="239">
        <v>46610</v>
      </c>
      <c r="E8" s="210">
        <f t="shared" si="2"/>
        <v>1.0469999999999999</v>
      </c>
    </row>
    <row r="9" spans="1:5" ht="27" customHeight="1">
      <c r="A9" s="59" t="s">
        <v>722</v>
      </c>
      <c r="B9" s="239">
        <v>20</v>
      </c>
      <c r="C9" s="239">
        <v>20</v>
      </c>
      <c r="D9" s="239">
        <v>35</v>
      </c>
      <c r="E9" s="210">
        <f t="shared" si="2"/>
        <v>1.75</v>
      </c>
    </row>
    <row r="10" spans="1:5" ht="27" customHeight="1">
      <c r="A10" s="58" t="s">
        <v>723</v>
      </c>
      <c r="B10" s="239">
        <v>150</v>
      </c>
      <c r="C10" s="239">
        <v>150</v>
      </c>
      <c r="D10" s="239">
        <v>390</v>
      </c>
      <c r="E10" s="210">
        <f t="shared" si="2"/>
        <v>2.6</v>
      </c>
    </row>
    <row r="11" spans="1:5" ht="27" customHeight="1">
      <c r="A11" s="57" t="s">
        <v>724</v>
      </c>
      <c r="B11" s="239">
        <f>SUM(B12:B15)</f>
        <v>48320</v>
      </c>
      <c r="C11" s="239">
        <f>SUM(C12:C15)</f>
        <v>48320</v>
      </c>
      <c r="D11" s="239">
        <f t="shared" ref="D11" si="3">SUM(D12:D15)</f>
        <v>39617</v>
      </c>
      <c r="E11" s="210">
        <f t="shared" si="2"/>
        <v>0.82</v>
      </c>
    </row>
    <row r="12" spans="1:5" ht="27" customHeight="1">
      <c r="A12" s="57" t="s">
        <v>725</v>
      </c>
      <c r="B12" s="239">
        <v>12760</v>
      </c>
      <c r="C12" s="239">
        <v>12760</v>
      </c>
      <c r="D12" s="239">
        <v>11575</v>
      </c>
      <c r="E12" s="210">
        <f t="shared" si="2"/>
        <v>0.90700000000000003</v>
      </c>
    </row>
    <row r="13" spans="1:5" ht="27" customHeight="1">
      <c r="A13" s="58" t="s">
        <v>726</v>
      </c>
      <c r="B13" s="239">
        <v>35380</v>
      </c>
      <c r="C13" s="239">
        <v>35380</v>
      </c>
      <c r="D13" s="239">
        <v>27948</v>
      </c>
      <c r="E13" s="210">
        <f t="shared" si="2"/>
        <v>0.79</v>
      </c>
    </row>
    <row r="14" spans="1:5" ht="27" customHeight="1">
      <c r="A14" s="58" t="s">
        <v>727</v>
      </c>
      <c r="B14" s="239">
        <v>180</v>
      </c>
      <c r="C14" s="239">
        <v>180</v>
      </c>
      <c r="D14" s="239">
        <v>93</v>
      </c>
      <c r="E14" s="210">
        <f t="shared" si="2"/>
        <v>0.51700000000000002</v>
      </c>
    </row>
    <row r="15" spans="1:5" ht="27" customHeight="1">
      <c r="A15" s="58" t="s">
        <v>728</v>
      </c>
      <c r="B15" s="239"/>
      <c r="C15" s="239"/>
      <c r="D15" s="239">
        <v>1</v>
      </c>
      <c r="E15" s="210" t="str">
        <f t="shared" si="2"/>
        <v/>
      </c>
    </row>
  </sheetData>
  <mergeCells count="3">
    <mergeCell ref="A1:E1"/>
    <mergeCell ref="A2:E2"/>
    <mergeCell ref="A3:E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1"/>
  <sheetViews>
    <sheetView workbookViewId="0">
      <selection activeCell="E5" sqref="E5:E10"/>
    </sheetView>
  </sheetViews>
  <sheetFormatPr defaultRowHeight="13.5"/>
  <cols>
    <col min="1" max="1" width="45.625" style="41" customWidth="1"/>
    <col min="2" max="5" width="10.625" style="41" customWidth="1"/>
    <col min="6" max="16384" width="9" style="41"/>
  </cols>
  <sheetData>
    <row r="1" spans="1:5" ht="35.1" customHeight="1">
      <c r="A1" s="258" t="s">
        <v>1577</v>
      </c>
      <c r="B1" s="258"/>
      <c r="C1" s="258"/>
      <c r="D1" s="258"/>
      <c r="E1" s="258"/>
    </row>
    <row r="2" spans="1:5" ht="35.1" customHeight="1">
      <c r="A2" s="283" t="s">
        <v>1168</v>
      </c>
      <c r="B2" s="283"/>
      <c r="C2" s="283"/>
      <c r="D2" s="283"/>
      <c r="E2" s="283"/>
    </row>
    <row r="3" spans="1:5" ht="26.25" customHeight="1">
      <c r="A3" s="284" t="s">
        <v>1022</v>
      </c>
      <c r="B3" s="284"/>
      <c r="C3" s="284"/>
      <c r="D3" s="284"/>
      <c r="E3" s="284"/>
    </row>
    <row r="4" spans="1:5" ht="27.95" customHeight="1">
      <c r="A4" s="136" t="s">
        <v>718</v>
      </c>
      <c r="B4" s="137" t="s">
        <v>565</v>
      </c>
      <c r="C4" s="137" t="s">
        <v>576</v>
      </c>
      <c r="D4" s="137" t="s">
        <v>5</v>
      </c>
      <c r="E4" s="137" t="s">
        <v>577</v>
      </c>
    </row>
    <row r="5" spans="1:5" ht="27.95" customHeight="1">
      <c r="A5" s="240" t="s">
        <v>1574</v>
      </c>
      <c r="B5" s="239">
        <f>SUM(B6,B9)</f>
        <v>120220</v>
      </c>
      <c r="C5" s="239">
        <f t="shared" ref="C5:D5" si="0">SUM(C6,C9)</f>
        <v>120220</v>
      </c>
      <c r="D5" s="239">
        <f t="shared" si="0"/>
        <v>108604</v>
      </c>
      <c r="E5" s="210">
        <f>IF(C5*D5=0,"",ROUND(D5/C5,3))</f>
        <v>0.90300000000000002</v>
      </c>
    </row>
    <row r="6" spans="1:5" ht="27.95" customHeight="1">
      <c r="A6" s="240" t="s">
        <v>729</v>
      </c>
      <c r="B6" s="239">
        <f>SUM(B7:B8)</f>
        <v>72400</v>
      </c>
      <c r="C6" s="239">
        <f t="shared" ref="C6:D6" si="1">SUM(C7:C8)</f>
        <v>72400</v>
      </c>
      <c r="D6" s="239">
        <f t="shared" si="1"/>
        <v>71623</v>
      </c>
      <c r="E6" s="210">
        <f t="shared" ref="E6:E11" si="2">IF(C6*D6=0,"",ROUND(D6/C6,3))</f>
        <v>0.98899999999999999</v>
      </c>
    </row>
    <row r="7" spans="1:5" ht="27.95" customHeight="1">
      <c r="A7" s="240" t="s">
        <v>730</v>
      </c>
      <c r="B7" s="239">
        <v>72400</v>
      </c>
      <c r="C7" s="239">
        <v>72400</v>
      </c>
      <c r="D7" s="239">
        <v>70910</v>
      </c>
      <c r="E7" s="210">
        <f t="shared" si="2"/>
        <v>0.97899999999999998</v>
      </c>
    </row>
    <row r="8" spans="1:5" ht="27.95" customHeight="1">
      <c r="A8" s="240" t="s">
        <v>731</v>
      </c>
      <c r="B8" s="239"/>
      <c r="C8" s="239"/>
      <c r="D8" s="239">
        <v>713</v>
      </c>
      <c r="E8" s="210" t="str">
        <f t="shared" si="2"/>
        <v/>
      </c>
    </row>
    <row r="9" spans="1:5" ht="27.95" customHeight="1">
      <c r="A9" s="240" t="s">
        <v>1575</v>
      </c>
      <c r="B9" s="239">
        <f>SUM(B10:B11)</f>
        <v>47820</v>
      </c>
      <c r="C9" s="239">
        <f t="shared" ref="C9:D9" si="3">SUM(C10:C11)</f>
        <v>47820</v>
      </c>
      <c r="D9" s="239">
        <f t="shared" si="3"/>
        <v>36981</v>
      </c>
      <c r="E9" s="210">
        <f t="shared" si="2"/>
        <v>0.77300000000000002</v>
      </c>
    </row>
    <row r="10" spans="1:5" ht="27.95" customHeight="1">
      <c r="A10" s="241" t="s">
        <v>732</v>
      </c>
      <c r="B10" s="239">
        <v>47820</v>
      </c>
      <c r="C10" s="239">
        <v>47820</v>
      </c>
      <c r="D10" s="239">
        <v>33773</v>
      </c>
      <c r="E10" s="210">
        <f t="shared" si="2"/>
        <v>0.70599999999999996</v>
      </c>
    </row>
    <row r="11" spans="1:5" ht="27.95" customHeight="1">
      <c r="A11" s="241" t="s">
        <v>1576</v>
      </c>
      <c r="B11" s="239"/>
      <c r="C11" s="239"/>
      <c r="D11" s="239">
        <v>3208</v>
      </c>
      <c r="E11" s="210" t="str">
        <f t="shared" si="2"/>
        <v/>
      </c>
    </row>
  </sheetData>
  <mergeCells count="3">
    <mergeCell ref="A1:E1"/>
    <mergeCell ref="A2:E2"/>
    <mergeCell ref="A3:E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2:G14"/>
  <sheetViews>
    <sheetView workbookViewId="0">
      <selection activeCell="E6" sqref="E6"/>
    </sheetView>
  </sheetViews>
  <sheetFormatPr defaultRowHeight="14.25"/>
  <cols>
    <col min="1" max="1" width="24.25" style="100" customWidth="1"/>
    <col min="2" max="2" width="11.875" style="100" customWidth="1"/>
    <col min="3" max="3" width="12" style="100" customWidth="1"/>
    <col min="4" max="4" width="13.25" style="100" customWidth="1"/>
    <col min="5" max="5" width="20.5" style="100" customWidth="1"/>
    <col min="6" max="6" width="13.125" style="100" hidden="1" customWidth="1"/>
    <col min="7" max="16384" width="9" style="100"/>
  </cols>
  <sheetData>
    <row r="2" spans="1:7" ht="94.5" customHeight="1">
      <c r="A2" s="286" t="s">
        <v>1622</v>
      </c>
      <c r="B2" s="286"/>
      <c r="C2" s="286"/>
      <c r="D2" s="286"/>
      <c r="E2" s="286"/>
      <c r="F2" s="286"/>
    </row>
    <row r="3" spans="1:7" ht="33.75" customHeight="1">
      <c r="A3" s="287" t="s">
        <v>1612</v>
      </c>
      <c r="B3" s="287"/>
      <c r="C3" s="287"/>
      <c r="D3" s="287"/>
      <c r="E3" s="287"/>
      <c r="F3" s="242"/>
    </row>
    <row r="4" spans="1:7" ht="24" customHeight="1">
      <c r="E4" s="3" t="s">
        <v>1582</v>
      </c>
    </row>
    <row r="5" spans="1:7" s="103" customFormat="1" ht="28.5">
      <c r="A5" s="101"/>
      <c r="B5" s="101" t="s">
        <v>1613</v>
      </c>
      <c r="C5" s="101" t="s">
        <v>1584</v>
      </c>
      <c r="D5" s="102" t="s">
        <v>1614</v>
      </c>
      <c r="E5" s="102" t="s">
        <v>1615</v>
      </c>
      <c r="F5" s="16" t="s">
        <v>1616</v>
      </c>
    </row>
    <row r="6" spans="1:7" ht="24.95" customHeight="1">
      <c r="A6" s="104" t="s">
        <v>1617</v>
      </c>
      <c r="B6" s="107">
        <v>2825</v>
      </c>
      <c r="C6" s="107">
        <v>1913</v>
      </c>
      <c r="D6" s="108">
        <f>C6/B6</f>
        <v>0.67716814159292038</v>
      </c>
      <c r="E6" s="108">
        <f>C6/F6</f>
        <v>0.77355438738374449</v>
      </c>
      <c r="F6" s="20">
        <v>2473</v>
      </c>
      <c r="G6" s="105"/>
    </row>
    <row r="7" spans="1:7" ht="24.95" customHeight="1">
      <c r="A7" s="104" t="s">
        <v>1017</v>
      </c>
      <c r="B7" s="101">
        <v>6</v>
      </c>
      <c r="C7" s="101">
        <v>6</v>
      </c>
      <c r="D7" s="108">
        <f t="shared" ref="D7:D11" si="0">C7/B7</f>
        <v>1</v>
      </c>
      <c r="E7" s="108">
        <f t="shared" ref="E7:E11" si="1">C7/F7</f>
        <v>0.25</v>
      </c>
      <c r="F7" s="243">
        <v>24</v>
      </c>
    </row>
    <row r="8" spans="1:7" ht="24.95" customHeight="1">
      <c r="A8" s="104" t="s">
        <v>596</v>
      </c>
      <c r="B8" s="101">
        <v>330</v>
      </c>
      <c r="C8" s="101">
        <v>309</v>
      </c>
      <c r="D8" s="108">
        <f t="shared" si="0"/>
        <v>0.9363636363636364</v>
      </c>
      <c r="E8" s="108">
        <f t="shared" si="1"/>
        <v>1.0404040404040404</v>
      </c>
      <c r="F8" s="244">
        <v>297</v>
      </c>
      <c r="G8" s="105"/>
    </row>
    <row r="9" spans="1:7" ht="24.95" customHeight="1">
      <c r="A9" s="104" t="s">
        <v>1018</v>
      </c>
      <c r="B9" s="107">
        <v>2489</v>
      </c>
      <c r="C9" s="107">
        <v>1598</v>
      </c>
      <c r="D9" s="108">
        <f t="shared" si="0"/>
        <v>0.64202490960224989</v>
      </c>
      <c r="E9" s="108">
        <f t="shared" si="1"/>
        <v>0.74256505576208176</v>
      </c>
      <c r="F9" s="244">
        <v>2152</v>
      </c>
    </row>
    <row r="10" spans="1:7" ht="24.95" customHeight="1">
      <c r="A10" s="104" t="s">
        <v>1618</v>
      </c>
      <c r="B10" s="101">
        <v>302</v>
      </c>
      <c r="C10" s="101">
        <v>82</v>
      </c>
      <c r="D10" s="108">
        <f t="shared" si="0"/>
        <v>0.27152317880794702</v>
      </c>
      <c r="E10" s="108">
        <f t="shared" si="1"/>
        <v>0.19069767441860466</v>
      </c>
      <c r="F10" s="244">
        <v>430</v>
      </c>
    </row>
    <row r="11" spans="1:7" ht="24.95" customHeight="1">
      <c r="A11" s="104" t="s">
        <v>1619</v>
      </c>
      <c r="B11" s="107">
        <v>2187</v>
      </c>
      <c r="C11" s="107">
        <v>1516</v>
      </c>
      <c r="D11" s="108">
        <f t="shared" si="0"/>
        <v>0.69318701417466855</v>
      </c>
      <c r="E11" s="108">
        <f t="shared" si="1"/>
        <v>0.88037166085946572</v>
      </c>
      <c r="F11" s="20">
        <v>1722</v>
      </c>
    </row>
    <row r="12" spans="1:7" ht="262.5" customHeight="1">
      <c r="A12" s="285" t="s">
        <v>1620</v>
      </c>
      <c r="B12" s="285"/>
      <c r="C12" s="285"/>
      <c r="D12" s="285"/>
      <c r="E12" s="285"/>
      <c r="F12" s="285"/>
    </row>
    <row r="13" spans="1:7" ht="18">
      <c r="A13" s="106" t="s">
        <v>1621</v>
      </c>
    </row>
    <row r="14" spans="1:7" ht="18">
      <c r="A14" s="106" t="s">
        <v>1621</v>
      </c>
    </row>
  </sheetData>
  <mergeCells count="3">
    <mergeCell ref="A12:F12"/>
    <mergeCell ref="A2:F2"/>
    <mergeCell ref="A3:E3"/>
  </mergeCells>
  <phoneticPr fontId="1" type="noConversion"/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H27"/>
  <sheetViews>
    <sheetView workbookViewId="0">
      <selection sqref="A1:H1"/>
    </sheetView>
  </sheetViews>
  <sheetFormatPr defaultRowHeight="13.5"/>
  <cols>
    <col min="1" max="7" width="9" style="196"/>
    <col min="8" max="8" width="33" style="196" customWidth="1"/>
    <col min="9" max="16384" width="9" style="196"/>
  </cols>
  <sheetData>
    <row r="1" spans="1:8" ht="50.25" customHeight="1">
      <c r="A1" s="288" t="s">
        <v>1623</v>
      </c>
      <c r="B1" s="288"/>
      <c r="C1" s="288"/>
      <c r="D1" s="288"/>
      <c r="E1" s="288"/>
      <c r="F1" s="288"/>
      <c r="G1" s="288"/>
      <c r="H1" s="288"/>
    </row>
    <row r="2" spans="1:8" ht="35.25" customHeight="1">
      <c r="A2" s="289" t="s">
        <v>1624</v>
      </c>
      <c r="B2" s="289"/>
      <c r="C2" s="289"/>
      <c r="D2" s="289"/>
      <c r="E2" s="289"/>
      <c r="F2" s="289"/>
      <c r="G2" s="289"/>
      <c r="H2" s="289"/>
    </row>
    <row r="3" spans="1:8" ht="35.25" customHeight="1">
      <c r="A3" s="289"/>
      <c r="B3" s="289"/>
      <c r="C3" s="289"/>
      <c r="D3" s="289"/>
      <c r="E3" s="289"/>
      <c r="F3" s="289"/>
      <c r="G3" s="289"/>
      <c r="H3" s="289"/>
    </row>
    <row r="4" spans="1:8" ht="35.25" customHeight="1">
      <c r="A4" s="289"/>
      <c r="B4" s="289"/>
      <c r="C4" s="289"/>
      <c r="D4" s="289"/>
      <c r="E4" s="289"/>
      <c r="F4" s="289"/>
      <c r="G4" s="289"/>
      <c r="H4" s="289"/>
    </row>
    <row r="5" spans="1:8" ht="13.5" customHeight="1">
      <c r="A5" s="289"/>
      <c r="B5" s="289"/>
      <c r="C5" s="289"/>
      <c r="D5" s="289"/>
      <c r="E5" s="289"/>
      <c r="F5" s="289"/>
      <c r="G5" s="289"/>
      <c r="H5" s="289"/>
    </row>
    <row r="6" spans="1:8" ht="13.5" customHeight="1">
      <c r="A6" s="289"/>
      <c r="B6" s="289"/>
      <c r="C6" s="289"/>
      <c r="D6" s="289"/>
      <c r="E6" s="289"/>
      <c r="F6" s="289"/>
      <c r="G6" s="289"/>
      <c r="H6" s="289"/>
    </row>
    <row r="7" spans="1:8" ht="13.5" customHeight="1">
      <c r="A7" s="289"/>
      <c r="B7" s="289"/>
      <c r="C7" s="289"/>
      <c r="D7" s="289"/>
      <c r="E7" s="289"/>
      <c r="F7" s="289"/>
      <c r="G7" s="289"/>
      <c r="H7" s="289"/>
    </row>
    <row r="8" spans="1:8" ht="13.5" customHeight="1">
      <c r="A8" s="289"/>
      <c r="B8" s="289"/>
      <c r="C8" s="289"/>
      <c r="D8" s="289"/>
      <c r="E8" s="289"/>
      <c r="F8" s="289"/>
      <c r="G8" s="289"/>
      <c r="H8" s="289"/>
    </row>
    <row r="9" spans="1:8" ht="13.5" customHeight="1">
      <c r="A9" s="289"/>
      <c r="B9" s="289"/>
      <c r="C9" s="289"/>
      <c r="D9" s="289"/>
      <c r="E9" s="289"/>
      <c r="F9" s="289"/>
      <c r="G9" s="289"/>
      <c r="H9" s="289"/>
    </row>
    <row r="10" spans="1:8" ht="13.5" customHeight="1">
      <c r="A10" s="289"/>
      <c r="B10" s="289"/>
      <c r="C10" s="289"/>
      <c r="D10" s="289"/>
      <c r="E10" s="289"/>
      <c r="F10" s="289"/>
      <c r="G10" s="289"/>
      <c r="H10" s="289"/>
    </row>
    <row r="11" spans="1:8" ht="13.5" customHeight="1">
      <c r="A11" s="289"/>
      <c r="B11" s="289"/>
      <c r="C11" s="289"/>
      <c r="D11" s="289"/>
      <c r="E11" s="289"/>
      <c r="F11" s="289"/>
      <c r="G11" s="289"/>
      <c r="H11" s="289"/>
    </row>
    <row r="12" spans="1:8" ht="13.5" customHeight="1">
      <c r="A12" s="289"/>
      <c r="B12" s="289"/>
      <c r="C12" s="289"/>
      <c r="D12" s="289"/>
      <c r="E12" s="289"/>
      <c r="F12" s="289"/>
      <c r="G12" s="289"/>
      <c r="H12" s="289"/>
    </row>
    <row r="13" spans="1:8" ht="13.5" customHeight="1">
      <c r="A13" s="289"/>
      <c r="B13" s="289"/>
      <c r="C13" s="289"/>
      <c r="D13" s="289"/>
      <c r="E13" s="289"/>
      <c r="F13" s="289"/>
      <c r="G13" s="289"/>
      <c r="H13" s="289"/>
    </row>
    <row r="14" spans="1:8" ht="13.5" customHeight="1">
      <c r="A14" s="289"/>
      <c r="B14" s="289"/>
      <c r="C14" s="289"/>
      <c r="D14" s="289"/>
      <c r="E14" s="289"/>
      <c r="F14" s="289"/>
      <c r="G14" s="289"/>
      <c r="H14" s="289"/>
    </row>
    <row r="15" spans="1:8" ht="13.5" customHeight="1">
      <c r="A15" s="289"/>
      <c r="B15" s="289"/>
      <c r="C15" s="289"/>
      <c r="D15" s="289"/>
      <c r="E15" s="289"/>
      <c r="F15" s="289"/>
      <c r="G15" s="289"/>
      <c r="H15" s="289"/>
    </row>
    <row r="16" spans="1:8" ht="13.5" customHeight="1">
      <c r="A16" s="289"/>
      <c r="B16" s="289"/>
      <c r="C16" s="289"/>
      <c r="D16" s="289"/>
      <c r="E16" s="289"/>
      <c r="F16" s="289"/>
      <c r="G16" s="289"/>
      <c r="H16" s="289"/>
    </row>
    <row r="17" spans="1:8" ht="13.5" customHeight="1">
      <c r="A17" s="289"/>
      <c r="B17" s="289"/>
      <c r="C17" s="289"/>
      <c r="D17" s="289"/>
      <c r="E17" s="289"/>
      <c r="F17" s="289"/>
      <c r="G17" s="289"/>
      <c r="H17" s="289"/>
    </row>
    <row r="18" spans="1:8" ht="13.5" customHeight="1">
      <c r="A18" s="289"/>
      <c r="B18" s="289"/>
      <c r="C18" s="289"/>
      <c r="D18" s="289"/>
      <c r="E18" s="289"/>
      <c r="F18" s="289"/>
      <c r="G18" s="289"/>
      <c r="H18" s="289"/>
    </row>
    <row r="19" spans="1:8" ht="13.5" customHeight="1">
      <c r="A19" s="289"/>
      <c r="B19" s="289"/>
      <c r="C19" s="289"/>
      <c r="D19" s="289"/>
      <c r="E19" s="289"/>
      <c r="F19" s="289"/>
      <c r="G19" s="289"/>
      <c r="H19" s="289"/>
    </row>
    <row r="20" spans="1:8" ht="13.5" customHeight="1">
      <c r="A20" s="289"/>
      <c r="B20" s="289"/>
      <c r="C20" s="289"/>
      <c r="D20" s="289"/>
      <c r="E20" s="289"/>
      <c r="F20" s="289"/>
      <c r="G20" s="289"/>
      <c r="H20" s="289"/>
    </row>
    <row r="21" spans="1:8" ht="13.5" customHeight="1">
      <c r="A21" s="289"/>
      <c r="B21" s="289"/>
      <c r="C21" s="289"/>
      <c r="D21" s="289"/>
      <c r="E21" s="289"/>
      <c r="F21" s="289"/>
      <c r="G21" s="289"/>
      <c r="H21" s="289"/>
    </row>
    <row r="22" spans="1:8" ht="13.5" customHeight="1">
      <c r="A22" s="289"/>
      <c r="B22" s="289"/>
      <c r="C22" s="289"/>
      <c r="D22" s="289"/>
      <c r="E22" s="289"/>
      <c r="F22" s="289"/>
      <c r="G22" s="289"/>
      <c r="H22" s="289"/>
    </row>
    <row r="23" spans="1:8" ht="13.5" customHeight="1">
      <c r="A23" s="289"/>
      <c r="B23" s="289"/>
      <c r="C23" s="289"/>
      <c r="D23" s="289"/>
      <c r="E23" s="289"/>
      <c r="F23" s="289"/>
      <c r="G23" s="289"/>
      <c r="H23" s="289"/>
    </row>
    <row r="24" spans="1:8" ht="13.5" customHeight="1">
      <c r="A24" s="289"/>
      <c r="B24" s="289"/>
      <c r="C24" s="289"/>
      <c r="D24" s="289"/>
      <c r="E24" s="289"/>
      <c r="F24" s="289"/>
      <c r="G24" s="289"/>
      <c r="H24" s="289"/>
    </row>
    <row r="25" spans="1:8" ht="13.5" customHeight="1">
      <c r="A25" s="289"/>
      <c r="B25" s="289"/>
      <c r="C25" s="289"/>
      <c r="D25" s="289"/>
      <c r="E25" s="289"/>
      <c r="F25" s="289"/>
      <c r="G25" s="289"/>
      <c r="H25" s="289"/>
    </row>
    <row r="26" spans="1:8" ht="13.5" customHeight="1">
      <c r="A26" s="289"/>
      <c r="B26" s="289"/>
      <c r="C26" s="289"/>
      <c r="D26" s="289"/>
      <c r="E26" s="289"/>
      <c r="F26" s="289"/>
      <c r="G26" s="289"/>
      <c r="H26" s="289"/>
    </row>
    <row r="27" spans="1:8" ht="283.5" customHeight="1">
      <c r="A27" s="289"/>
      <c r="B27" s="289"/>
      <c r="C27" s="289"/>
      <c r="D27" s="289"/>
      <c r="E27" s="289"/>
      <c r="F27" s="289"/>
      <c r="G27" s="289"/>
      <c r="H27" s="289"/>
    </row>
  </sheetData>
  <mergeCells count="2">
    <mergeCell ref="A1:H1"/>
    <mergeCell ref="A2:H27"/>
  </mergeCells>
  <phoneticPr fontId="1" type="noConversion"/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3" sqref="A3:I42"/>
    </sheetView>
  </sheetViews>
  <sheetFormatPr defaultRowHeight="13.5"/>
  <sheetData>
    <row r="1" spans="1:9">
      <c r="A1" s="290" t="s">
        <v>1171</v>
      </c>
      <c r="B1" s="290"/>
      <c r="C1" s="290"/>
      <c r="D1" s="290"/>
      <c r="E1" s="290"/>
      <c r="F1" s="290"/>
      <c r="G1" s="290"/>
      <c r="H1" s="290"/>
      <c r="I1" s="290"/>
    </row>
    <row r="2" spans="1:9" ht="39" customHeight="1">
      <c r="A2" s="290"/>
      <c r="B2" s="290"/>
      <c r="C2" s="290"/>
      <c r="D2" s="290"/>
      <c r="E2" s="290"/>
      <c r="F2" s="290"/>
      <c r="G2" s="290"/>
      <c r="H2" s="290"/>
      <c r="I2" s="290"/>
    </row>
    <row r="3" spans="1:9" ht="26.25" customHeight="1">
      <c r="A3" s="291" t="s">
        <v>1579</v>
      </c>
      <c r="B3" s="291"/>
      <c r="C3" s="291"/>
      <c r="D3" s="291"/>
      <c r="E3" s="291"/>
      <c r="F3" s="291"/>
      <c r="G3" s="291"/>
      <c r="H3" s="291"/>
      <c r="I3" s="291"/>
    </row>
    <row r="4" spans="1:9" ht="6" customHeight="1">
      <c r="A4" s="291"/>
      <c r="B4" s="291"/>
      <c r="C4" s="291"/>
      <c r="D4" s="291"/>
      <c r="E4" s="291"/>
      <c r="F4" s="291"/>
      <c r="G4" s="291"/>
      <c r="H4" s="291"/>
      <c r="I4" s="291"/>
    </row>
    <row r="5" spans="1:9" hidden="1">
      <c r="A5" s="291"/>
      <c r="B5" s="291"/>
      <c r="C5" s="291"/>
      <c r="D5" s="291"/>
      <c r="E5" s="291"/>
      <c r="F5" s="291"/>
      <c r="G5" s="291"/>
      <c r="H5" s="291"/>
      <c r="I5" s="291"/>
    </row>
    <row r="6" spans="1:9" hidden="1">
      <c r="A6" s="291"/>
      <c r="B6" s="291"/>
      <c r="C6" s="291"/>
      <c r="D6" s="291"/>
      <c r="E6" s="291"/>
      <c r="F6" s="291"/>
      <c r="G6" s="291"/>
      <c r="H6" s="291"/>
      <c r="I6" s="291"/>
    </row>
    <row r="7" spans="1:9">
      <c r="A7" s="291"/>
      <c r="B7" s="291"/>
      <c r="C7" s="291"/>
      <c r="D7" s="291"/>
      <c r="E7" s="291"/>
      <c r="F7" s="291"/>
      <c r="G7" s="291"/>
      <c r="H7" s="291"/>
      <c r="I7" s="291"/>
    </row>
    <row r="8" spans="1:9">
      <c r="A8" s="291"/>
      <c r="B8" s="291"/>
      <c r="C8" s="291"/>
      <c r="D8" s="291"/>
      <c r="E8" s="291"/>
      <c r="F8" s="291"/>
      <c r="G8" s="291"/>
      <c r="H8" s="291"/>
      <c r="I8" s="291"/>
    </row>
    <row r="9" spans="1:9">
      <c r="A9" s="291"/>
      <c r="B9" s="291"/>
      <c r="C9" s="291"/>
      <c r="D9" s="291"/>
      <c r="E9" s="291"/>
      <c r="F9" s="291"/>
      <c r="G9" s="291"/>
      <c r="H9" s="291"/>
      <c r="I9" s="291"/>
    </row>
    <row r="10" spans="1:9">
      <c r="A10" s="291"/>
      <c r="B10" s="291"/>
      <c r="C10" s="291"/>
      <c r="D10" s="291"/>
      <c r="E10" s="291"/>
      <c r="F10" s="291"/>
      <c r="G10" s="291"/>
      <c r="H10" s="291"/>
      <c r="I10" s="291"/>
    </row>
    <row r="11" spans="1:9">
      <c r="A11" s="291"/>
      <c r="B11" s="291"/>
      <c r="C11" s="291"/>
      <c r="D11" s="291"/>
      <c r="E11" s="291"/>
      <c r="F11" s="291"/>
      <c r="G11" s="291"/>
      <c r="H11" s="291"/>
      <c r="I11" s="291"/>
    </row>
    <row r="12" spans="1:9">
      <c r="A12" s="291"/>
      <c r="B12" s="291"/>
      <c r="C12" s="291"/>
      <c r="D12" s="291"/>
      <c r="E12" s="291"/>
      <c r="F12" s="291"/>
      <c r="G12" s="291"/>
      <c r="H12" s="291"/>
      <c r="I12" s="291"/>
    </row>
    <row r="13" spans="1:9">
      <c r="A13" s="291"/>
      <c r="B13" s="291"/>
      <c r="C13" s="291"/>
      <c r="D13" s="291"/>
      <c r="E13" s="291"/>
      <c r="F13" s="291"/>
      <c r="G13" s="291"/>
      <c r="H13" s="291"/>
      <c r="I13" s="291"/>
    </row>
    <row r="14" spans="1:9">
      <c r="A14" s="291"/>
      <c r="B14" s="291"/>
      <c r="C14" s="291"/>
      <c r="D14" s="291"/>
      <c r="E14" s="291"/>
      <c r="F14" s="291"/>
      <c r="G14" s="291"/>
      <c r="H14" s="291"/>
      <c r="I14" s="291"/>
    </row>
    <row r="15" spans="1:9">
      <c r="A15" s="291"/>
      <c r="B15" s="291"/>
      <c r="C15" s="291"/>
      <c r="D15" s="291"/>
      <c r="E15" s="291"/>
      <c r="F15" s="291"/>
      <c r="G15" s="291"/>
      <c r="H15" s="291"/>
      <c r="I15" s="291"/>
    </row>
    <row r="16" spans="1:9">
      <c r="A16" s="291"/>
      <c r="B16" s="291"/>
      <c r="C16" s="291"/>
      <c r="D16" s="291"/>
      <c r="E16" s="291"/>
      <c r="F16" s="291"/>
      <c r="G16" s="291"/>
      <c r="H16" s="291"/>
      <c r="I16" s="291"/>
    </row>
    <row r="17" spans="1:9">
      <c r="A17" s="291"/>
      <c r="B17" s="291"/>
      <c r="C17" s="291"/>
      <c r="D17" s="291"/>
      <c r="E17" s="291"/>
      <c r="F17" s="291"/>
      <c r="G17" s="291"/>
      <c r="H17" s="291"/>
      <c r="I17" s="291"/>
    </row>
    <row r="18" spans="1:9">
      <c r="A18" s="291"/>
      <c r="B18" s="291"/>
      <c r="C18" s="291"/>
      <c r="D18" s="291"/>
      <c r="E18" s="291"/>
      <c r="F18" s="291"/>
      <c r="G18" s="291"/>
      <c r="H18" s="291"/>
      <c r="I18" s="291"/>
    </row>
    <row r="19" spans="1:9">
      <c r="A19" s="291"/>
      <c r="B19" s="291"/>
      <c r="C19" s="291"/>
      <c r="D19" s="291"/>
      <c r="E19" s="291"/>
      <c r="F19" s="291"/>
      <c r="G19" s="291"/>
      <c r="H19" s="291"/>
      <c r="I19" s="291"/>
    </row>
    <row r="20" spans="1:9">
      <c r="A20" s="291"/>
      <c r="B20" s="291"/>
      <c r="C20" s="291"/>
      <c r="D20" s="291"/>
      <c r="E20" s="291"/>
      <c r="F20" s="291"/>
      <c r="G20" s="291"/>
      <c r="H20" s="291"/>
      <c r="I20" s="291"/>
    </row>
    <row r="21" spans="1:9">
      <c r="A21" s="291"/>
      <c r="B21" s="291"/>
      <c r="C21" s="291"/>
      <c r="D21" s="291"/>
      <c r="E21" s="291"/>
      <c r="F21" s="291"/>
      <c r="G21" s="291"/>
      <c r="H21" s="291"/>
      <c r="I21" s="291"/>
    </row>
    <row r="22" spans="1:9">
      <c r="A22" s="291"/>
      <c r="B22" s="291"/>
      <c r="C22" s="291"/>
      <c r="D22" s="291"/>
      <c r="E22" s="291"/>
      <c r="F22" s="291"/>
      <c r="G22" s="291"/>
      <c r="H22" s="291"/>
      <c r="I22" s="291"/>
    </row>
    <row r="23" spans="1:9">
      <c r="A23" s="291"/>
      <c r="B23" s="291"/>
      <c r="C23" s="291"/>
      <c r="D23" s="291"/>
      <c r="E23" s="291"/>
      <c r="F23" s="291"/>
      <c r="G23" s="291"/>
      <c r="H23" s="291"/>
      <c r="I23" s="291"/>
    </row>
    <row r="24" spans="1:9">
      <c r="A24" s="291"/>
      <c r="B24" s="291"/>
      <c r="C24" s="291"/>
      <c r="D24" s="291"/>
      <c r="E24" s="291"/>
      <c r="F24" s="291"/>
      <c r="G24" s="291"/>
      <c r="H24" s="291"/>
      <c r="I24" s="291"/>
    </row>
    <row r="25" spans="1:9">
      <c r="A25" s="291"/>
      <c r="B25" s="291"/>
      <c r="C25" s="291"/>
      <c r="D25" s="291"/>
      <c r="E25" s="291"/>
      <c r="F25" s="291"/>
      <c r="G25" s="291"/>
      <c r="H25" s="291"/>
      <c r="I25" s="291"/>
    </row>
    <row r="26" spans="1:9">
      <c r="A26" s="291"/>
      <c r="B26" s="291"/>
      <c r="C26" s="291"/>
      <c r="D26" s="291"/>
      <c r="E26" s="291"/>
      <c r="F26" s="291"/>
      <c r="G26" s="291"/>
      <c r="H26" s="291"/>
      <c r="I26" s="291"/>
    </row>
    <row r="27" spans="1:9">
      <c r="A27" s="291"/>
      <c r="B27" s="291"/>
      <c r="C27" s="291"/>
      <c r="D27" s="291"/>
      <c r="E27" s="291"/>
      <c r="F27" s="291"/>
      <c r="G27" s="291"/>
      <c r="H27" s="291"/>
      <c r="I27" s="291"/>
    </row>
    <row r="28" spans="1:9">
      <c r="A28" s="291"/>
      <c r="B28" s="291"/>
      <c r="C28" s="291"/>
      <c r="D28" s="291"/>
      <c r="E28" s="291"/>
      <c r="F28" s="291"/>
      <c r="G28" s="291"/>
      <c r="H28" s="291"/>
      <c r="I28" s="291"/>
    </row>
    <row r="29" spans="1:9">
      <c r="A29" s="291"/>
      <c r="B29" s="291"/>
      <c r="C29" s="291"/>
      <c r="D29" s="291"/>
      <c r="E29" s="291"/>
      <c r="F29" s="291"/>
      <c r="G29" s="291"/>
      <c r="H29" s="291"/>
      <c r="I29" s="291"/>
    </row>
    <row r="30" spans="1:9">
      <c r="A30" s="291"/>
      <c r="B30" s="291"/>
      <c r="C30" s="291"/>
      <c r="D30" s="291"/>
      <c r="E30" s="291"/>
      <c r="F30" s="291"/>
      <c r="G30" s="291"/>
      <c r="H30" s="291"/>
      <c r="I30" s="291"/>
    </row>
    <row r="31" spans="1:9">
      <c r="A31" s="291"/>
      <c r="B31" s="291"/>
      <c r="C31" s="291"/>
      <c r="D31" s="291"/>
      <c r="E31" s="291"/>
      <c r="F31" s="291"/>
      <c r="G31" s="291"/>
      <c r="H31" s="291"/>
      <c r="I31" s="291"/>
    </row>
    <row r="32" spans="1:9">
      <c r="A32" s="291"/>
      <c r="B32" s="291"/>
      <c r="C32" s="291"/>
      <c r="D32" s="291"/>
      <c r="E32" s="291"/>
      <c r="F32" s="291"/>
      <c r="G32" s="291"/>
      <c r="H32" s="291"/>
      <c r="I32" s="291"/>
    </row>
    <row r="33" spans="1:9">
      <c r="A33" s="291"/>
      <c r="B33" s="291"/>
      <c r="C33" s="291"/>
      <c r="D33" s="291"/>
      <c r="E33" s="291"/>
      <c r="F33" s="291"/>
      <c r="G33" s="291"/>
      <c r="H33" s="291"/>
      <c r="I33" s="291"/>
    </row>
    <row r="34" spans="1:9">
      <c r="A34" s="291"/>
      <c r="B34" s="291"/>
      <c r="C34" s="291"/>
      <c r="D34" s="291"/>
      <c r="E34" s="291"/>
      <c r="F34" s="291"/>
      <c r="G34" s="291"/>
      <c r="H34" s="291"/>
      <c r="I34" s="291"/>
    </row>
    <row r="35" spans="1:9">
      <c r="A35" s="291"/>
      <c r="B35" s="291"/>
      <c r="C35" s="291"/>
      <c r="D35" s="291"/>
      <c r="E35" s="291"/>
      <c r="F35" s="291"/>
      <c r="G35" s="291"/>
      <c r="H35" s="291"/>
      <c r="I35" s="291"/>
    </row>
    <row r="36" spans="1:9">
      <c r="A36" s="291"/>
      <c r="B36" s="291"/>
      <c r="C36" s="291"/>
      <c r="D36" s="291"/>
      <c r="E36" s="291"/>
      <c r="F36" s="291"/>
      <c r="G36" s="291"/>
      <c r="H36" s="291"/>
      <c r="I36" s="291"/>
    </row>
    <row r="37" spans="1:9">
      <c r="A37" s="291"/>
      <c r="B37" s="291"/>
      <c r="C37" s="291"/>
      <c r="D37" s="291"/>
      <c r="E37" s="291"/>
      <c r="F37" s="291"/>
      <c r="G37" s="291"/>
      <c r="H37" s="291"/>
      <c r="I37" s="291"/>
    </row>
    <row r="38" spans="1:9">
      <c r="A38" s="291"/>
      <c r="B38" s="291"/>
      <c r="C38" s="291"/>
      <c r="D38" s="291"/>
      <c r="E38" s="291"/>
      <c r="F38" s="291"/>
      <c r="G38" s="291"/>
      <c r="H38" s="291"/>
      <c r="I38" s="291"/>
    </row>
    <row r="39" spans="1:9">
      <c r="A39" s="291"/>
      <c r="B39" s="291"/>
      <c r="C39" s="291"/>
      <c r="D39" s="291"/>
      <c r="E39" s="291"/>
      <c r="F39" s="291"/>
      <c r="G39" s="291"/>
      <c r="H39" s="291"/>
      <c r="I39" s="291"/>
    </row>
    <row r="40" spans="1:9">
      <c r="A40" s="291"/>
      <c r="B40" s="291"/>
      <c r="C40" s="291"/>
      <c r="D40" s="291"/>
      <c r="E40" s="291"/>
      <c r="F40" s="291"/>
      <c r="G40" s="291"/>
      <c r="H40" s="291"/>
      <c r="I40" s="291"/>
    </row>
    <row r="41" spans="1:9">
      <c r="A41" s="291"/>
      <c r="B41" s="291"/>
      <c r="C41" s="291"/>
      <c r="D41" s="291"/>
      <c r="E41" s="291"/>
      <c r="F41" s="291"/>
      <c r="G41" s="291"/>
      <c r="H41" s="291"/>
      <c r="I41" s="291"/>
    </row>
    <row r="42" spans="1:9">
      <c r="A42" s="291"/>
      <c r="B42" s="291"/>
      <c r="C42" s="291"/>
      <c r="D42" s="291"/>
      <c r="E42" s="291"/>
      <c r="F42" s="291"/>
      <c r="G42" s="291"/>
      <c r="H42" s="291"/>
      <c r="I42" s="291"/>
    </row>
  </sheetData>
  <mergeCells count="2">
    <mergeCell ref="A1:I2"/>
    <mergeCell ref="A3:I42"/>
  </mergeCells>
  <phoneticPr fontId="1" type="noConversion"/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:L32"/>
  <sheetViews>
    <sheetView workbookViewId="0">
      <selection activeCell="A4" sqref="A4:H32"/>
    </sheetView>
  </sheetViews>
  <sheetFormatPr defaultRowHeight="13.5"/>
  <cols>
    <col min="1" max="7" width="9" style="196"/>
    <col min="8" max="8" width="11.75" style="196" customWidth="1"/>
    <col min="9" max="11" width="9" style="196"/>
    <col min="12" max="12" width="9.375" style="196" bestFit="1" customWidth="1"/>
    <col min="13" max="16384" width="9" style="196"/>
  </cols>
  <sheetData>
    <row r="1" spans="1:12">
      <c r="A1" s="290" t="s">
        <v>1704</v>
      </c>
      <c r="B1" s="290"/>
      <c r="C1" s="290"/>
      <c r="D1" s="290"/>
      <c r="E1" s="290"/>
      <c r="F1" s="290"/>
      <c r="G1" s="290"/>
      <c r="H1" s="290"/>
    </row>
    <row r="2" spans="1:12">
      <c r="A2" s="290"/>
      <c r="B2" s="290"/>
      <c r="C2" s="290"/>
      <c r="D2" s="290"/>
      <c r="E2" s="290"/>
      <c r="F2" s="290"/>
      <c r="G2" s="290"/>
      <c r="H2" s="290"/>
    </row>
    <row r="3" spans="1:12" ht="30" customHeight="1">
      <c r="A3" s="290"/>
      <c r="B3" s="290"/>
      <c r="C3" s="290"/>
      <c r="D3" s="290"/>
      <c r="E3" s="290"/>
      <c r="F3" s="290"/>
      <c r="G3" s="290"/>
      <c r="H3" s="290"/>
    </row>
    <row r="4" spans="1:12">
      <c r="A4" s="291" t="s">
        <v>1625</v>
      </c>
      <c r="B4" s="291"/>
      <c r="C4" s="291"/>
      <c r="D4" s="291"/>
      <c r="E4" s="291"/>
      <c r="F4" s="291"/>
      <c r="G4" s="291"/>
      <c r="H4" s="291"/>
    </row>
    <row r="5" spans="1:12">
      <c r="A5" s="291"/>
      <c r="B5" s="291"/>
      <c r="C5" s="291"/>
      <c r="D5" s="291"/>
      <c r="E5" s="291"/>
      <c r="F5" s="291"/>
      <c r="G5" s="291"/>
      <c r="H5" s="291"/>
    </row>
    <row r="6" spans="1:12">
      <c r="A6" s="291"/>
      <c r="B6" s="291"/>
      <c r="C6" s="291"/>
      <c r="D6" s="291"/>
      <c r="E6" s="291"/>
      <c r="F6" s="291"/>
      <c r="G6" s="291"/>
      <c r="H6" s="291"/>
    </row>
    <row r="7" spans="1:12">
      <c r="A7" s="291"/>
      <c r="B7" s="291"/>
      <c r="C7" s="291"/>
      <c r="D7" s="291"/>
      <c r="E7" s="291"/>
      <c r="F7" s="291"/>
      <c r="G7" s="291"/>
      <c r="H7" s="291"/>
    </row>
    <row r="8" spans="1:12">
      <c r="A8" s="291"/>
      <c r="B8" s="291"/>
      <c r="C8" s="291"/>
      <c r="D8" s="291"/>
      <c r="E8" s="291"/>
      <c r="F8" s="291"/>
      <c r="G8" s="291"/>
      <c r="H8" s="291"/>
    </row>
    <row r="9" spans="1:12">
      <c r="A9" s="291"/>
      <c r="B9" s="291"/>
      <c r="C9" s="291"/>
      <c r="D9" s="291"/>
      <c r="E9" s="291"/>
      <c r="F9" s="291"/>
      <c r="G9" s="291"/>
      <c r="H9" s="291"/>
    </row>
    <row r="10" spans="1:12">
      <c r="A10" s="291"/>
      <c r="B10" s="291"/>
      <c r="C10" s="291"/>
      <c r="D10" s="291"/>
      <c r="E10" s="291"/>
      <c r="F10" s="291"/>
      <c r="G10" s="291"/>
      <c r="H10" s="291"/>
    </row>
    <row r="11" spans="1:12">
      <c r="A11" s="291"/>
      <c r="B11" s="291"/>
      <c r="C11" s="291"/>
      <c r="D11" s="291"/>
      <c r="E11" s="291"/>
      <c r="F11" s="291"/>
      <c r="G11" s="291"/>
      <c r="H11" s="291"/>
    </row>
    <row r="12" spans="1:12">
      <c r="A12" s="291"/>
      <c r="B12" s="291"/>
      <c r="C12" s="291"/>
      <c r="D12" s="291"/>
      <c r="E12" s="291"/>
      <c r="F12" s="291"/>
      <c r="G12" s="291"/>
      <c r="H12" s="291"/>
    </row>
    <row r="13" spans="1:12">
      <c r="A13" s="291"/>
      <c r="B13" s="291"/>
      <c r="C13" s="291"/>
      <c r="D13" s="291"/>
      <c r="E13" s="291"/>
      <c r="F13" s="291"/>
      <c r="G13" s="291"/>
      <c r="H13" s="291"/>
    </row>
    <row r="14" spans="1:12">
      <c r="A14" s="291"/>
      <c r="B14" s="291"/>
      <c r="C14" s="291"/>
      <c r="D14" s="291"/>
      <c r="E14" s="291"/>
      <c r="F14" s="291"/>
      <c r="G14" s="291"/>
      <c r="H14" s="291"/>
    </row>
    <row r="15" spans="1:12">
      <c r="A15" s="291"/>
      <c r="B15" s="291"/>
      <c r="C15" s="291"/>
      <c r="D15" s="291"/>
      <c r="E15" s="291"/>
      <c r="F15" s="291"/>
      <c r="G15" s="291"/>
      <c r="H15" s="291"/>
      <c r="L15" s="143"/>
    </row>
    <row r="16" spans="1:12">
      <c r="A16" s="291"/>
      <c r="B16" s="291"/>
      <c r="C16" s="291"/>
      <c r="D16" s="291"/>
      <c r="E16" s="291"/>
      <c r="F16" s="291"/>
      <c r="G16" s="291"/>
      <c r="H16" s="291"/>
    </row>
    <row r="17" spans="1:8">
      <c r="A17" s="291"/>
      <c r="B17" s="291"/>
      <c r="C17" s="291"/>
      <c r="D17" s="291"/>
      <c r="E17" s="291"/>
      <c r="F17" s="291"/>
      <c r="G17" s="291"/>
      <c r="H17" s="291"/>
    </row>
    <row r="18" spans="1:8">
      <c r="A18" s="291"/>
      <c r="B18" s="291"/>
      <c r="C18" s="291"/>
      <c r="D18" s="291"/>
      <c r="E18" s="291"/>
      <c r="F18" s="291"/>
      <c r="G18" s="291"/>
      <c r="H18" s="291"/>
    </row>
    <row r="19" spans="1:8">
      <c r="A19" s="291"/>
      <c r="B19" s="291"/>
      <c r="C19" s="291"/>
      <c r="D19" s="291"/>
      <c r="E19" s="291"/>
      <c r="F19" s="291"/>
      <c r="G19" s="291"/>
      <c r="H19" s="291"/>
    </row>
    <row r="20" spans="1:8">
      <c r="A20" s="291"/>
      <c r="B20" s="291"/>
      <c r="C20" s="291"/>
      <c r="D20" s="291"/>
      <c r="E20" s="291"/>
      <c r="F20" s="291"/>
      <c r="G20" s="291"/>
      <c r="H20" s="291"/>
    </row>
    <row r="21" spans="1:8">
      <c r="A21" s="291"/>
      <c r="B21" s="291"/>
      <c r="C21" s="291"/>
      <c r="D21" s="291"/>
      <c r="E21" s="291"/>
      <c r="F21" s="291"/>
      <c r="G21" s="291"/>
      <c r="H21" s="291"/>
    </row>
    <row r="22" spans="1:8">
      <c r="A22" s="291"/>
      <c r="B22" s="291"/>
      <c r="C22" s="291"/>
      <c r="D22" s="291"/>
      <c r="E22" s="291"/>
      <c r="F22" s="291"/>
      <c r="G22" s="291"/>
      <c r="H22" s="291"/>
    </row>
    <row r="23" spans="1:8">
      <c r="A23" s="291"/>
      <c r="B23" s="291"/>
      <c r="C23" s="291"/>
      <c r="D23" s="291"/>
      <c r="E23" s="291"/>
      <c r="F23" s="291"/>
      <c r="G23" s="291"/>
      <c r="H23" s="291"/>
    </row>
    <row r="24" spans="1:8">
      <c r="A24" s="291"/>
      <c r="B24" s="291"/>
      <c r="C24" s="291"/>
      <c r="D24" s="291"/>
      <c r="E24" s="291"/>
      <c r="F24" s="291"/>
      <c r="G24" s="291"/>
      <c r="H24" s="291"/>
    </row>
    <row r="25" spans="1:8">
      <c r="A25" s="291"/>
      <c r="B25" s="291"/>
      <c r="C25" s="291"/>
      <c r="D25" s="291"/>
      <c r="E25" s="291"/>
      <c r="F25" s="291"/>
      <c r="G25" s="291"/>
      <c r="H25" s="291"/>
    </row>
    <row r="26" spans="1:8">
      <c r="A26" s="291"/>
      <c r="B26" s="291"/>
      <c r="C26" s="291"/>
      <c r="D26" s="291"/>
      <c r="E26" s="291"/>
      <c r="F26" s="291"/>
      <c r="G26" s="291"/>
      <c r="H26" s="291"/>
    </row>
    <row r="27" spans="1:8">
      <c r="A27" s="291"/>
      <c r="B27" s="291"/>
      <c r="C27" s="291"/>
      <c r="D27" s="291"/>
      <c r="E27" s="291"/>
      <c r="F27" s="291"/>
      <c r="G27" s="291"/>
      <c r="H27" s="291"/>
    </row>
    <row r="28" spans="1:8">
      <c r="A28" s="291"/>
      <c r="B28" s="291"/>
      <c r="C28" s="291"/>
      <c r="D28" s="291"/>
      <c r="E28" s="291"/>
      <c r="F28" s="291"/>
      <c r="G28" s="291"/>
      <c r="H28" s="291"/>
    </row>
    <row r="29" spans="1:8">
      <c r="A29" s="291"/>
      <c r="B29" s="291"/>
      <c r="C29" s="291"/>
      <c r="D29" s="291"/>
      <c r="E29" s="291"/>
      <c r="F29" s="291"/>
      <c r="G29" s="291"/>
      <c r="H29" s="291"/>
    </row>
    <row r="30" spans="1:8">
      <c r="A30" s="291"/>
      <c r="B30" s="291"/>
      <c r="C30" s="291"/>
      <c r="D30" s="291"/>
      <c r="E30" s="291"/>
      <c r="F30" s="291"/>
      <c r="G30" s="291"/>
      <c r="H30" s="291"/>
    </row>
    <row r="31" spans="1:8">
      <c r="A31" s="291"/>
      <c r="B31" s="291"/>
      <c r="C31" s="291"/>
      <c r="D31" s="291"/>
      <c r="E31" s="291"/>
      <c r="F31" s="291"/>
      <c r="G31" s="291"/>
      <c r="H31" s="291"/>
    </row>
    <row r="32" spans="1:8" ht="43.5" customHeight="1">
      <c r="A32" s="291"/>
      <c r="B32" s="291"/>
      <c r="C32" s="291"/>
      <c r="D32" s="291"/>
      <c r="E32" s="291"/>
      <c r="F32" s="291"/>
      <c r="G32" s="291"/>
      <c r="H32" s="291"/>
    </row>
  </sheetData>
  <mergeCells count="2">
    <mergeCell ref="A1:H3"/>
    <mergeCell ref="A4:H32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41"/>
  <sheetViews>
    <sheetView showZeros="0" workbookViewId="0">
      <selection activeCell="D5" sqref="D5"/>
    </sheetView>
  </sheetViews>
  <sheetFormatPr defaultRowHeight="26.1" customHeight="1"/>
  <cols>
    <col min="1" max="1" width="43.875" style="14" customWidth="1"/>
    <col min="2" max="3" width="10.625" style="14" customWidth="1"/>
    <col min="4" max="4" width="10.625" style="182" customWidth="1"/>
    <col min="5" max="6" width="10.625" style="14" customWidth="1"/>
    <col min="7" max="15" width="4.25" style="14" customWidth="1"/>
    <col min="16" max="16" width="46.875" style="160" hidden="1" customWidth="1"/>
    <col min="17" max="17" width="20.875" style="160" hidden="1" customWidth="1"/>
    <col min="18" max="18" width="0" style="14" hidden="1" customWidth="1"/>
    <col min="19" max="19" width="44.75" style="14" hidden="1" customWidth="1"/>
    <col min="20" max="23" width="0" style="14" hidden="1" customWidth="1"/>
    <col min="24" max="16384" width="9" style="14"/>
  </cols>
  <sheetData>
    <row r="1" spans="1:22" ht="26.1" customHeight="1">
      <c r="A1" s="250" t="s">
        <v>1185</v>
      </c>
      <c r="B1" s="250"/>
      <c r="C1" s="250"/>
      <c r="D1" s="250"/>
      <c r="E1" s="250"/>
      <c r="F1" s="250"/>
    </row>
    <row r="2" spans="1:22" ht="26.1" customHeight="1">
      <c r="A2" s="251" t="s">
        <v>1626</v>
      </c>
      <c r="B2" s="251"/>
      <c r="C2" s="251"/>
      <c r="D2" s="251"/>
      <c r="E2" s="251"/>
      <c r="F2" s="251"/>
      <c r="P2" s="159" t="s">
        <v>1627</v>
      </c>
      <c r="Q2" s="245"/>
    </row>
    <row r="3" spans="1:22" ht="26.1" customHeight="1">
      <c r="A3" s="71"/>
      <c r="B3" s="71"/>
      <c r="C3" s="71"/>
      <c r="D3" s="180"/>
      <c r="E3" s="71"/>
      <c r="F3" s="147" t="s">
        <v>1602</v>
      </c>
      <c r="P3" s="252" t="s">
        <v>1628</v>
      </c>
      <c r="Q3" s="252"/>
    </row>
    <row r="4" spans="1:22" ht="54" customHeight="1">
      <c r="A4" s="13" t="s">
        <v>1629</v>
      </c>
      <c r="B4" s="13" t="s">
        <v>1613</v>
      </c>
      <c r="C4" s="190" t="s">
        <v>1630</v>
      </c>
      <c r="D4" s="181" t="s">
        <v>5</v>
      </c>
      <c r="E4" s="7" t="s">
        <v>1631</v>
      </c>
      <c r="F4" s="7" t="s">
        <v>1632</v>
      </c>
      <c r="Q4" s="245"/>
    </row>
    <row r="5" spans="1:22" ht="26.1" customHeight="1">
      <c r="A5" s="15" t="s">
        <v>1633</v>
      </c>
      <c r="B5" s="184">
        <f>B6+B95+B111+B138+B144+B166+B235+B272+B291+B301+B362+B377+B384+B389+B402+B410+B415+B433+B434+B437+B439</f>
        <v>478992</v>
      </c>
      <c r="C5" s="184">
        <v>493719</v>
      </c>
      <c r="D5" s="184">
        <f>D6+D95+D111+D138+D144+D166+D235+D272+D291+D301+D362+D377+D384+D389+D402+D410+D415+D433+D434+D437+D439</f>
        <v>625468</v>
      </c>
      <c r="E5" s="188">
        <f>IF(C5*D5=0,,ROUND(D5/C5*100,1))</f>
        <v>126.7</v>
      </c>
      <c r="F5" s="189">
        <f>IF(Q5*D5=0,,ROUND(D5/Q5*100,1))</f>
        <v>99.7</v>
      </c>
      <c r="P5" s="161" t="s">
        <v>1231</v>
      </c>
      <c r="Q5" s="162">
        <v>627544</v>
      </c>
    </row>
    <row r="6" spans="1:22" ht="26.1" customHeight="1">
      <c r="A6" s="169" t="s">
        <v>1043</v>
      </c>
      <c r="B6" s="184">
        <v>37590</v>
      </c>
      <c r="C6" s="184">
        <v>39004</v>
      </c>
      <c r="D6" s="184">
        <v>41034</v>
      </c>
      <c r="E6" s="188">
        <f t="shared" ref="E6:E32" si="0">IF(C6*D6=0,,ROUND(D6/C6*100,1))</f>
        <v>105.2</v>
      </c>
      <c r="F6" s="189">
        <f t="shared" ref="F6:F32" si="1">IF(Q6*D6=0,,ROUND(D6/Q6*100,1))</f>
        <v>101.7</v>
      </c>
      <c r="P6" s="163" t="s">
        <v>1043</v>
      </c>
      <c r="Q6" s="164">
        <f>SUM(Q7,Q11,Q22,Q14,Q26,Q31,Q35,Q39,Q42,Q46,Q49,Q56,Q59,Q62,Q65,Q69,Q74,Q78,Q81,Q84,Q87)</f>
        <v>40330</v>
      </c>
      <c r="S6" s="178" t="s">
        <v>32</v>
      </c>
      <c r="T6" s="179">
        <v>18550</v>
      </c>
      <c r="U6" s="179">
        <v>22484</v>
      </c>
      <c r="V6" s="179">
        <v>41034</v>
      </c>
    </row>
    <row r="7" spans="1:22" ht="26.1" customHeight="1">
      <c r="A7" s="170" t="s">
        <v>34</v>
      </c>
      <c r="B7" s="184">
        <v>446</v>
      </c>
      <c r="C7" s="184">
        <v>490</v>
      </c>
      <c r="D7" s="187">
        <v>575</v>
      </c>
      <c r="E7" s="188">
        <f t="shared" si="0"/>
        <v>117.3</v>
      </c>
      <c r="F7" s="189">
        <f t="shared" si="1"/>
        <v>85.1</v>
      </c>
      <c r="P7" s="165" t="s">
        <v>34</v>
      </c>
      <c r="Q7" s="163">
        <v>676</v>
      </c>
      <c r="S7" s="178" t="s">
        <v>34</v>
      </c>
      <c r="T7" s="179">
        <v>563</v>
      </c>
      <c r="U7" s="179">
        <v>12</v>
      </c>
      <c r="V7" s="179">
        <v>575</v>
      </c>
    </row>
    <row r="8" spans="1:22" ht="26.1" customHeight="1">
      <c r="A8" s="170" t="s">
        <v>1634</v>
      </c>
      <c r="B8" s="184">
        <v>322</v>
      </c>
      <c r="C8" s="184">
        <v>366</v>
      </c>
      <c r="D8" s="187">
        <v>394</v>
      </c>
      <c r="E8" s="188">
        <f t="shared" si="0"/>
        <v>107.7</v>
      </c>
      <c r="F8" s="189">
        <f t="shared" si="1"/>
        <v>100.8</v>
      </c>
      <c r="P8" s="165" t="s">
        <v>1634</v>
      </c>
      <c r="Q8" s="163">
        <v>391</v>
      </c>
      <c r="S8" s="178" t="s">
        <v>36</v>
      </c>
      <c r="T8" s="179">
        <v>383</v>
      </c>
      <c r="U8" s="179">
        <v>11</v>
      </c>
      <c r="V8" s="179">
        <v>394</v>
      </c>
    </row>
    <row r="9" spans="1:22" ht="26.1" customHeight="1">
      <c r="A9" s="170" t="s">
        <v>38</v>
      </c>
      <c r="B9" s="184">
        <v>124</v>
      </c>
      <c r="C9" s="184">
        <v>124</v>
      </c>
      <c r="D9" s="187">
        <v>180</v>
      </c>
      <c r="E9" s="188">
        <f t="shared" si="0"/>
        <v>145.19999999999999</v>
      </c>
      <c r="F9" s="189">
        <f t="shared" si="1"/>
        <v>63.2</v>
      </c>
      <c r="P9" s="165" t="s">
        <v>38</v>
      </c>
      <c r="Q9" s="163">
        <v>285</v>
      </c>
      <c r="S9" s="178" t="s">
        <v>38</v>
      </c>
      <c r="T9" s="179">
        <v>180</v>
      </c>
      <c r="U9" s="179">
        <v>0</v>
      </c>
      <c r="V9" s="179">
        <v>180</v>
      </c>
    </row>
    <row r="10" spans="1:22" ht="26.1" customHeight="1">
      <c r="A10" s="169" t="s">
        <v>1233</v>
      </c>
      <c r="B10" s="184">
        <v>0</v>
      </c>
      <c r="C10" s="184">
        <v>0</v>
      </c>
      <c r="D10" s="187">
        <v>1</v>
      </c>
      <c r="E10" s="188">
        <f t="shared" si="0"/>
        <v>0</v>
      </c>
      <c r="F10" s="189">
        <f t="shared" si="1"/>
        <v>0</v>
      </c>
      <c r="P10" s="163" t="s">
        <v>1233</v>
      </c>
      <c r="Q10" s="163">
        <v>0</v>
      </c>
      <c r="S10" s="178" t="s">
        <v>1233</v>
      </c>
      <c r="T10" s="179">
        <v>0</v>
      </c>
      <c r="U10" s="179">
        <v>1</v>
      </c>
      <c r="V10" s="179">
        <v>1</v>
      </c>
    </row>
    <row r="11" spans="1:22" ht="26.1" customHeight="1">
      <c r="A11" s="170" t="s">
        <v>40</v>
      </c>
      <c r="B11" s="184">
        <v>261</v>
      </c>
      <c r="C11" s="184">
        <v>296</v>
      </c>
      <c r="D11" s="187">
        <v>342</v>
      </c>
      <c r="E11" s="188">
        <f t="shared" si="0"/>
        <v>115.5</v>
      </c>
      <c r="F11" s="189">
        <f t="shared" si="1"/>
        <v>77.2</v>
      </c>
      <c r="P11" s="165" t="s">
        <v>40</v>
      </c>
      <c r="Q11" s="163">
        <v>443</v>
      </c>
      <c r="S11" s="178" t="s">
        <v>40</v>
      </c>
      <c r="T11" s="179">
        <v>342</v>
      </c>
      <c r="U11" s="179">
        <v>0</v>
      </c>
      <c r="V11" s="179">
        <v>342</v>
      </c>
    </row>
    <row r="12" spans="1:22" ht="26.1" customHeight="1">
      <c r="A12" s="170" t="s">
        <v>36</v>
      </c>
      <c r="B12" s="184">
        <v>209</v>
      </c>
      <c r="C12" s="184">
        <v>244</v>
      </c>
      <c r="D12" s="187">
        <v>255</v>
      </c>
      <c r="E12" s="188">
        <f t="shared" si="0"/>
        <v>104.5</v>
      </c>
      <c r="F12" s="189">
        <f t="shared" si="1"/>
        <v>85.9</v>
      </c>
      <c r="P12" s="165" t="s">
        <v>36</v>
      </c>
      <c r="Q12" s="163">
        <v>297</v>
      </c>
      <c r="S12" s="178" t="s">
        <v>36</v>
      </c>
      <c r="T12" s="179">
        <v>255</v>
      </c>
      <c r="U12" s="179">
        <v>0</v>
      </c>
      <c r="V12" s="179">
        <v>255</v>
      </c>
    </row>
    <row r="13" spans="1:22" ht="26.1" customHeight="1">
      <c r="A13" s="170" t="s">
        <v>38</v>
      </c>
      <c r="B13" s="184">
        <v>52</v>
      </c>
      <c r="C13" s="184">
        <v>52</v>
      </c>
      <c r="D13" s="187">
        <v>87</v>
      </c>
      <c r="E13" s="188">
        <f t="shared" si="0"/>
        <v>167.3</v>
      </c>
      <c r="F13" s="189">
        <f t="shared" si="1"/>
        <v>59.6</v>
      </c>
      <c r="P13" s="165" t="s">
        <v>38</v>
      </c>
      <c r="Q13" s="163">
        <v>146</v>
      </c>
      <c r="S13" s="178" t="s">
        <v>38</v>
      </c>
      <c r="T13" s="179">
        <v>87</v>
      </c>
      <c r="U13" s="179">
        <v>0</v>
      </c>
      <c r="V13" s="179">
        <v>87</v>
      </c>
    </row>
    <row r="14" spans="1:22" ht="26.1" customHeight="1">
      <c r="A14" s="170" t="s">
        <v>42</v>
      </c>
      <c r="B14" s="184">
        <v>21861</v>
      </c>
      <c r="C14" s="184">
        <v>22675</v>
      </c>
      <c r="D14" s="187">
        <v>25256</v>
      </c>
      <c r="E14" s="188">
        <f t="shared" si="0"/>
        <v>111.4</v>
      </c>
      <c r="F14" s="189">
        <f t="shared" si="1"/>
        <v>113.4</v>
      </c>
      <c r="P14" s="165" t="s">
        <v>42</v>
      </c>
      <c r="Q14" s="163">
        <v>22269</v>
      </c>
      <c r="S14" s="178" t="s">
        <v>42</v>
      </c>
      <c r="T14" s="179">
        <v>4761</v>
      </c>
      <c r="U14" s="179">
        <v>20495</v>
      </c>
      <c r="V14" s="179">
        <v>25256</v>
      </c>
    </row>
    <row r="15" spans="1:22" ht="26.1" customHeight="1">
      <c r="A15" s="170" t="s">
        <v>36</v>
      </c>
      <c r="B15" s="184">
        <v>15716</v>
      </c>
      <c r="C15" s="184">
        <v>15782</v>
      </c>
      <c r="D15" s="187">
        <v>17793</v>
      </c>
      <c r="E15" s="188">
        <f t="shared" si="0"/>
        <v>112.7</v>
      </c>
      <c r="F15" s="189">
        <f t="shared" si="1"/>
        <v>127.4</v>
      </c>
      <c r="P15" s="165" t="s">
        <v>36</v>
      </c>
      <c r="Q15" s="163">
        <v>13964</v>
      </c>
      <c r="S15" s="178" t="s">
        <v>36</v>
      </c>
      <c r="T15" s="179">
        <v>497</v>
      </c>
      <c r="U15" s="179">
        <v>17296</v>
      </c>
      <c r="V15" s="179">
        <v>17793</v>
      </c>
    </row>
    <row r="16" spans="1:22" ht="26.1" customHeight="1">
      <c r="A16" s="170" t="s">
        <v>38</v>
      </c>
      <c r="B16" s="184">
        <v>1160</v>
      </c>
      <c r="C16" s="184">
        <v>1160</v>
      </c>
      <c r="D16" s="187">
        <v>3624</v>
      </c>
      <c r="E16" s="188">
        <f t="shared" si="0"/>
        <v>312.39999999999998</v>
      </c>
      <c r="F16" s="189">
        <f t="shared" si="1"/>
        <v>176.9</v>
      </c>
      <c r="P16" s="165" t="s">
        <v>38</v>
      </c>
      <c r="Q16" s="163">
        <v>2049</v>
      </c>
      <c r="S16" s="178" t="s">
        <v>38</v>
      </c>
      <c r="T16" s="179">
        <v>1853</v>
      </c>
      <c r="U16" s="179">
        <v>1771</v>
      </c>
      <c r="V16" s="179">
        <v>3624</v>
      </c>
    </row>
    <row r="17" spans="1:22" ht="26.1" customHeight="1">
      <c r="A17" s="171" t="s">
        <v>1232</v>
      </c>
      <c r="B17" s="184">
        <v>158</v>
      </c>
      <c r="C17" s="184">
        <v>158</v>
      </c>
      <c r="D17" s="187">
        <v>0</v>
      </c>
      <c r="E17" s="188">
        <f t="shared" si="0"/>
        <v>0</v>
      </c>
      <c r="F17" s="189">
        <f t="shared" si="1"/>
        <v>0</v>
      </c>
      <c r="P17" s="166" t="s">
        <v>1232</v>
      </c>
      <c r="Q17" s="163">
        <v>0</v>
      </c>
      <c r="S17" s="178" t="s">
        <v>1232</v>
      </c>
      <c r="T17" s="179">
        <v>0</v>
      </c>
      <c r="U17" s="179">
        <v>0</v>
      </c>
      <c r="V17" s="179">
        <v>0</v>
      </c>
    </row>
    <row r="18" spans="1:22" ht="26.1" customHeight="1">
      <c r="A18" s="175" t="s">
        <v>44</v>
      </c>
      <c r="B18" s="184">
        <v>0</v>
      </c>
      <c r="C18" s="184">
        <v>8</v>
      </c>
      <c r="D18" s="187">
        <v>213</v>
      </c>
      <c r="E18" s="188">
        <f t="shared" si="0"/>
        <v>2662.5</v>
      </c>
      <c r="F18" s="189">
        <f t="shared" si="1"/>
        <v>71.2</v>
      </c>
      <c r="P18" s="172" t="s">
        <v>44</v>
      </c>
      <c r="Q18" s="163">
        <v>299</v>
      </c>
      <c r="S18" s="178" t="s">
        <v>44</v>
      </c>
      <c r="T18" s="179">
        <v>213</v>
      </c>
      <c r="U18" s="179">
        <v>0</v>
      </c>
      <c r="V18" s="179">
        <v>213</v>
      </c>
    </row>
    <row r="19" spans="1:22" ht="26.1" customHeight="1">
      <c r="A19" s="170" t="s">
        <v>46</v>
      </c>
      <c r="B19" s="184">
        <v>300</v>
      </c>
      <c r="C19" s="184">
        <v>815</v>
      </c>
      <c r="D19" s="187">
        <v>327</v>
      </c>
      <c r="E19" s="188">
        <f t="shared" si="0"/>
        <v>40.1</v>
      </c>
      <c r="F19" s="189">
        <f t="shared" si="1"/>
        <v>92.4</v>
      </c>
      <c r="P19" s="165" t="s">
        <v>46</v>
      </c>
      <c r="Q19" s="163">
        <v>354</v>
      </c>
      <c r="S19" s="178" t="s">
        <v>46</v>
      </c>
      <c r="T19" s="179">
        <v>183</v>
      </c>
      <c r="U19" s="179">
        <v>144</v>
      </c>
      <c r="V19" s="179">
        <v>327</v>
      </c>
    </row>
    <row r="20" spans="1:22" ht="26.1" customHeight="1">
      <c r="A20" s="171" t="s">
        <v>48</v>
      </c>
      <c r="B20" s="184">
        <v>1602</v>
      </c>
      <c r="C20" s="184">
        <v>1827</v>
      </c>
      <c r="D20" s="187">
        <v>1993</v>
      </c>
      <c r="E20" s="188">
        <f t="shared" si="0"/>
        <v>109.1</v>
      </c>
      <c r="F20" s="189">
        <f t="shared" si="1"/>
        <v>247</v>
      </c>
      <c r="P20" s="166" t="s">
        <v>48</v>
      </c>
      <c r="Q20" s="163">
        <v>807</v>
      </c>
      <c r="S20" s="178" t="s">
        <v>48</v>
      </c>
      <c r="T20" s="179">
        <v>1982</v>
      </c>
      <c r="U20" s="179">
        <v>11</v>
      </c>
      <c r="V20" s="179">
        <v>1993</v>
      </c>
    </row>
    <row r="21" spans="1:22" ht="26.1" customHeight="1">
      <c r="A21" s="171" t="s">
        <v>1044</v>
      </c>
      <c r="B21" s="184">
        <v>2925</v>
      </c>
      <c r="C21" s="184">
        <v>2925</v>
      </c>
      <c r="D21" s="187">
        <v>1306</v>
      </c>
      <c r="E21" s="188">
        <f t="shared" si="0"/>
        <v>44.6</v>
      </c>
      <c r="F21" s="189">
        <f t="shared" si="1"/>
        <v>27.2</v>
      </c>
      <c r="P21" s="166" t="s">
        <v>1044</v>
      </c>
      <c r="Q21" s="163">
        <v>4796</v>
      </c>
      <c r="S21" s="178" t="s">
        <v>50</v>
      </c>
      <c r="T21" s="179">
        <v>33</v>
      </c>
      <c r="U21" s="179">
        <v>1273</v>
      </c>
      <c r="V21" s="179">
        <v>1306</v>
      </c>
    </row>
    <row r="22" spans="1:22" ht="26.1" customHeight="1">
      <c r="A22" s="170" t="s">
        <v>52</v>
      </c>
      <c r="B22" s="184">
        <v>547</v>
      </c>
      <c r="C22" s="184">
        <v>609</v>
      </c>
      <c r="D22" s="187">
        <v>516</v>
      </c>
      <c r="E22" s="188">
        <f t="shared" si="0"/>
        <v>84.7</v>
      </c>
      <c r="F22" s="189">
        <f t="shared" si="1"/>
        <v>54</v>
      </c>
      <c r="P22" s="165" t="s">
        <v>52</v>
      </c>
      <c r="Q22" s="163">
        <v>956</v>
      </c>
      <c r="S22" s="178" t="s">
        <v>52</v>
      </c>
      <c r="T22" s="179">
        <v>516</v>
      </c>
      <c r="U22" s="179">
        <v>0</v>
      </c>
      <c r="V22" s="179">
        <v>516</v>
      </c>
    </row>
    <row r="23" spans="1:22" ht="26.1" customHeight="1">
      <c r="A23" s="170" t="s">
        <v>36</v>
      </c>
      <c r="B23" s="184">
        <v>357</v>
      </c>
      <c r="C23" s="184">
        <v>419</v>
      </c>
      <c r="D23" s="187">
        <v>467</v>
      </c>
      <c r="E23" s="188">
        <f t="shared" si="0"/>
        <v>111.5</v>
      </c>
      <c r="F23" s="189">
        <f t="shared" si="1"/>
        <v>99.8</v>
      </c>
      <c r="P23" s="165" t="s">
        <v>36</v>
      </c>
      <c r="Q23" s="163">
        <v>468</v>
      </c>
      <c r="S23" s="178" t="s">
        <v>36</v>
      </c>
      <c r="T23" s="179">
        <v>467</v>
      </c>
      <c r="U23" s="179">
        <v>0</v>
      </c>
      <c r="V23" s="179">
        <v>467</v>
      </c>
    </row>
    <row r="24" spans="1:22" ht="26.1" customHeight="1">
      <c r="A24" s="170" t="s">
        <v>38</v>
      </c>
      <c r="B24" s="184">
        <v>190</v>
      </c>
      <c r="C24" s="184">
        <v>190</v>
      </c>
      <c r="D24" s="187">
        <v>9</v>
      </c>
      <c r="E24" s="188">
        <f t="shared" si="0"/>
        <v>4.7</v>
      </c>
      <c r="F24" s="189">
        <f t="shared" si="1"/>
        <v>2.1</v>
      </c>
      <c r="P24" s="165" t="s">
        <v>38</v>
      </c>
      <c r="Q24" s="163">
        <v>432</v>
      </c>
      <c r="S24" s="178" t="s">
        <v>38</v>
      </c>
      <c r="T24" s="179">
        <v>9</v>
      </c>
      <c r="U24" s="179">
        <v>0</v>
      </c>
      <c r="V24" s="179">
        <v>9</v>
      </c>
    </row>
    <row r="25" spans="1:22" ht="26.1" customHeight="1">
      <c r="A25" s="171" t="s">
        <v>1234</v>
      </c>
      <c r="B25" s="184">
        <v>0</v>
      </c>
      <c r="C25" s="184">
        <v>0</v>
      </c>
      <c r="D25" s="187">
        <v>40</v>
      </c>
      <c r="E25" s="188">
        <f t="shared" si="0"/>
        <v>0</v>
      </c>
      <c r="F25" s="189">
        <f t="shared" si="1"/>
        <v>0</v>
      </c>
      <c r="P25" s="166" t="s">
        <v>1234</v>
      </c>
      <c r="Q25" s="163">
        <v>0</v>
      </c>
      <c r="S25" s="178" t="s">
        <v>1234</v>
      </c>
      <c r="T25" s="179">
        <v>40</v>
      </c>
      <c r="U25" s="179">
        <v>0</v>
      </c>
      <c r="V25" s="179">
        <v>40</v>
      </c>
    </row>
    <row r="26" spans="1:22" ht="26.1" customHeight="1">
      <c r="A26" s="171" t="s">
        <v>55</v>
      </c>
      <c r="B26" s="184">
        <v>209</v>
      </c>
      <c r="C26" s="184">
        <v>225</v>
      </c>
      <c r="D26" s="187">
        <v>249</v>
      </c>
      <c r="E26" s="188">
        <f t="shared" si="0"/>
        <v>110.7</v>
      </c>
      <c r="F26" s="189">
        <f t="shared" si="1"/>
        <v>61.6</v>
      </c>
      <c r="P26" s="166" t="s">
        <v>55</v>
      </c>
      <c r="Q26" s="163">
        <v>404</v>
      </c>
      <c r="S26" s="178" t="s">
        <v>55</v>
      </c>
      <c r="T26" s="179">
        <v>249</v>
      </c>
      <c r="U26" s="179">
        <v>0</v>
      </c>
      <c r="V26" s="179">
        <v>249</v>
      </c>
    </row>
    <row r="27" spans="1:22" ht="26.1" customHeight="1">
      <c r="A27" s="171" t="s">
        <v>36</v>
      </c>
      <c r="B27" s="184">
        <v>71</v>
      </c>
      <c r="C27" s="184">
        <v>87</v>
      </c>
      <c r="D27" s="187">
        <v>119</v>
      </c>
      <c r="E27" s="188">
        <f t="shared" si="0"/>
        <v>136.80000000000001</v>
      </c>
      <c r="F27" s="189">
        <f t="shared" si="1"/>
        <v>72.599999999999994</v>
      </c>
      <c r="P27" s="166" t="s">
        <v>36</v>
      </c>
      <c r="Q27" s="163">
        <v>164</v>
      </c>
      <c r="S27" s="178" t="s">
        <v>36</v>
      </c>
      <c r="T27" s="179">
        <v>119</v>
      </c>
      <c r="U27" s="179">
        <v>0</v>
      </c>
      <c r="V27" s="179">
        <v>119</v>
      </c>
    </row>
    <row r="28" spans="1:22" ht="26.1" customHeight="1">
      <c r="A28" s="169" t="s">
        <v>38</v>
      </c>
      <c r="B28" s="184">
        <v>43</v>
      </c>
      <c r="C28" s="184">
        <v>43</v>
      </c>
      <c r="D28" s="187">
        <v>27</v>
      </c>
      <c r="E28" s="188">
        <f t="shared" si="0"/>
        <v>62.8</v>
      </c>
      <c r="F28" s="189">
        <f t="shared" si="1"/>
        <v>22</v>
      </c>
      <c r="P28" s="163" t="s">
        <v>38</v>
      </c>
      <c r="Q28" s="163">
        <v>123</v>
      </c>
      <c r="S28" s="178" t="s">
        <v>38</v>
      </c>
      <c r="T28" s="179">
        <v>27</v>
      </c>
      <c r="U28" s="179">
        <v>0</v>
      </c>
      <c r="V28" s="179">
        <v>27</v>
      </c>
    </row>
    <row r="29" spans="1:22" ht="26.1" customHeight="1">
      <c r="A29" s="171" t="s">
        <v>1235</v>
      </c>
      <c r="B29" s="184">
        <v>20</v>
      </c>
      <c r="C29" s="184">
        <v>20</v>
      </c>
      <c r="D29" s="187">
        <v>28</v>
      </c>
      <c r="E29" s="188">
        <f t="shared" si="0"/>
        <v>140</v>
      </c>
      <c r="F29" s="189">
        <f t="shared" si="1"/>
        <v>66.7</v>
      </c>
      <c r="P29" s="166" t="s">
        <v>1235</v>
      </c>
      <c r="Q29" s="163">
        <v>42</v>
      </c>
      <c r="S29" s="178" t="s">
        <v>1235</v>
      </c>
      <c r="T29" s="179">
        <v>28</v>
      </c>
      <c r="U29" s="179">
        <v>0</v>
      </c>
      <c r="V29" s="179">
        <v>28</v>
      </c>
    </row>
    <row r="30" spans="1:22" ht="26.1" customHeight="1">
      <c r="A30" s="171" t="s">
        <v>58</v>
      </c>
      <c r="B30" s="184">
        <v>75</v>
      </c>
      <c r="C30" s="184">
        <v>75</v>
      </c>
      <c r="D30" s="187">
        <v>75</v>
      </c>
      <c r="E30" s="188">
        <f t="shared" si="0"/>
        <v>100</v>
      </c>
      <c r="F30" s="189">
        <f t="shared" si="1"/>
        <v>100</v>
      </c>
      <c r="P30" s="166" t="s">
        <v>58</v>
      </c>
      <c r="Q30" s="163">
        <v>75</v>
      </c>
      <c r="S30" s="178" t="s">
        <v>58</v>
      </c>
      <c r="T30" s="179">
        <v>75</v>
      </c>
      <c r="U30" s="179">
        <v>0</v>
      </c>
      <c r="V30" s="179">
        <v>75</v>
      </c>
    </row>
    <row r="31" spans="1:22" ht="26.1" customHeight="1">
      <c r="A31" s="175" t="s">
        <v>60</v>
      </c>
      <c r="B31" s="184">
        <v>715</v>
      </c>
      <c r="C31" s="184">
        <v>774</v>
      </c>
      <c r="D31" s="187">
        <v>1076</v>
      </c>
      <c r="E31" s="188">
        <f t="shared" si="0"/>
        <v>139</v>
      </c>
      <c r="F31" s="189">
        <f t="shared" si="1"/>
        <v>83.3</v>
      </c>
      <c r="P31" s="172" t="s">
        <v>60</v>
      </c>
      <c r="Q31" s="163">
        <v>1291</v>
      </c>
      <c r="S31" s="178" t="s">
        <v>60</v>
      </c>
      <c r="T31" s="179">
        <v>1067</v>
      </c>
      <c r="U31" s="179">
        <v>9</v>
      </c>
      <c r="V31" s="179">
        <v>1076</v>
      </c>
    </row>
    <row r="32" spans="1:22" ht="26.1" customHeight="1">
      <c r="A32" s="171" t="s">
        <v>36</v>
      </c>
      <c r="B32" s="184">
        <v>317</v>
      </c>
      <c r="C32" s="184">
        <v>376</v>
      </c>
      <c r="D32" s="187">
        <v>397</v>
      </c>
      <c r="E32" s="188">
        <f t="shared" si="0"/>
        <v>105.6</v>
      </c>
      <c r="F32" s="189">
        <f t="shared" si="1"/>
        <v>93.6</v>
      </c>
      <c r="P32" s="166" t="s">
        <v>36</v>
      </c>
      <c r="Q32" s="163">
        <v>424</v>
      </c>
      <c r="S32" s="178" t="s">
        <v>36</v>
      </c>
      <c r="T32" s="179">
        <v>397</v>
      </c>
      <c r="U32" s="179">
        <v>0</v>
      </c>
      <c r="V32" s="179">
        <v>397</v>
      </c>
    </row>
    <row r="33" spans="1:22" ht="26.1" customHeight="1">
      <c r="A33" s="171" t="s">
        <v>48</v>
      </c>
      <c r="B33" s="184">
        <v>377</v>
      </c>
      <c r="C33" s="184">
        <v>377</v>
      </c>
      <c r="D33" s="187">
        <v>376</v>
      </c>
      <c r="E33" s="188">
        <f t="shared" ref="E33:E54" si="2">IF(C33*D33=0,,ROUND(D33/C33*100,1))</f>
        <v>99.7</v>
      </c>
      <c r="F33" s="189">
        <f t="shared" ref="F33:F54" si="3">IF(Q33*D33=0,,ROUND(D33/Q33*100,1))</f>
        <v>57.6</v>
      </c>
      <c r="P33" s="166" t="s">
        <v>48</v>
      </c>
      <c r="Q33" s="163">
        <v>653</v>
      </c>
      <c r="S33" s="178" t="s">
        <v>48</v>
      </c>
      <c r="T33" s="179">
        <v>376</v>
      </c>
      <c r="U33" s="179">
        <v>0</v>
      </c>
      <c r="V33" s="179">
        <v>376</v>
      </c>
    </row>
    <row r="34" spans="1:22" ht="26.1" customHeight="1">
      <c r="A34" s="171" t="s">
        <v>62</v>
      </c>
      <c r="B34" s="184">
        <v>21</v>
      </c>
      <c r="C34" s="184">
        <v>21</v>
      </c>
      <c r="D34" s="187">
        <v>303</v>
      </c>
      <c r="E34" s="188">
        <f t="shared" si="2"/>
        <v>1442.9</v>
      </c>
      <c r="F34" s="189">
        <f t="shared" si="3"/>
        <v>141.6</v>
      </c>
      <c r="P34" s="166" t="s">
        <v>62</v>
      </c>
      <c r="Q34" s="163">
        <v>214</v>
      </c>
      <c r="S34" s="178" t="s">
        <v>62</v>
      </c>
      <c r="T34" s="179">
        <v>294</v>
      </c>
      <c r="U34" s="179">
        <v>9</v>
      </c>
      <c r="V34" s="179">
        <v>303</v>
      </c>
    </row>
    <row r="35" spans="1:22" ht="26.1" customHeight="1">
      <c r="A35" s="170" t="s">
        <v>64</v>
      </c>
      <c r="B35" s="184">
        <v>2000</v>
      </c>
      <c r="C35" s="184">
        <v>2000</v>
      </c>
      <c r="D35" s="187">
        <v>1133</v>
      </c>
      <c r="E35" s="188">
        <f t="shared" si="2"/>
        <v>56.7</v>
      </c>
      <c r="F35" s="189">
        <f t="shared" si="3"/>
        <v>146</v>
      </c>
      <c r="P35" s="165" t="s">
        <v>64</v>
      </c>
      <c r="Q35" s="163">
        <v>776</v>
      </c>
      <c r="S35" s="178" t="s">
        <v>64</v>
      </c>
      <c r="T35" s="179">
        <v>1133</v>
      </c>
      <c r="U35" s="179">
        <v>0</v>
      </c>
      <c r="V35" s="179">
        <v>1133</v>
      </c>
    </row>
    <row r="36" spans="1:22" ht="26.1" customHeight="1">
      <c r="A36" s="170" t="s">
        <v>38</v>
      </c>
      <c r="B36" s="184">
        <v>0</v>
      </c>
      <c r="C36" s="184">
        <v>0</v>
      </c>
      <c r="D36" s="187">
        <v>50</v>
      </c>
      <c r="E36" s="188">
        <f t="shared" si="2"/>
        <v>0</v>
      </c>
      <c r="F36" s="189">
        <f t="shared" si="3"/>
        <v>0</v>
      </c>
      <c r="P36" s="165" t="s">
        <v>38</v>
      </c>
      <c r="Q36" s="163">
        <v>0</v>
      </c>
      <c r="S36" s="178" t="s">
        <v>38</v>
      </c>
      <c r="T36" s="179">
        <v>50</v>
      </c>
      <c r="U36" s="179">
        <v>0</v>
      </c>
      <c r="V36" s="179">
        <v>50</v>
      </c>
    </row>
    <row r="37" spans="1:22" ht="26.1" customHeight="1">
      <c r="A37" s="169" t="s">
        <v>66</v>
      </c>
      <c r="B37" s="184">
        <v>0</v>
      </c>
      <c r="C37" s="184">
        <v>0</v>
      </c>
      <c r="D37" s="187">
        <v>283</v>
      </c>
      <c r="E37" s="188">
        <f t="shared" si="2"/>
        <v>0</v>
      </c>
      <c r="F37" s="189">
        <f t="shared" si="3"/>
        <v>160.80000000000001</v>
      </c>
      <c r="P37" s="163" t="s">
        <v>66</v>
      </c>
      <c r="Q37" s="163">
        <v>176</v>
      </c>
      <c r="S37" s="178" t="s">
        <v>66</v>
      </c>
      <c r="T37" s="179">
        <v>283</v>
      </c>
      <c r="U37" s="179">
        <v>0</v>
      </c>
      <c r="V37" s="179">
        <v>283</v>
      </c>
    </row>
    <row r="38" spans="1:22" ht="26.1" customHeight="1">
      <c r="A38" s="171" t="s">
        <v>68</v>
      </c>
      <c r="B38" s="184">
        <v>2000</v>
      </c>
      <c r="C38" s="184">
        <v>2000</v>
      </c>
      <c r="D38" s="187">
        <v>800</v>
      </c>
      <c r="E38" s="188">
        <f t="shared" si="2"/>
        <v>40</v>
      </c>
      <c r="F38" s="189">
        <f t="shared" si="3"/>
        <v>133.30000000000001</v>
      </c>
      <c r="P38" s="166" t="s">
        <v>68</v>
      </c>
      <c r="Q38" s="163">
        <v>600</v>
      </c>
      <c r="S38" s="178" t="s">
        <v>68</v>
      </c>
      <c r="T38" s="179">
        <v>800</v>
      </c>
      <c r="U38" s="179">
        <v>0</v>
      </c>
      <c r="V38" s="179">
        <v>800</v>
      </c>
    </row>
    <row r="39" spans="1:22" ht="26.1" customHeight="1">
      <c r="A39" s="171" t="s">
        <v>70</v>
      </c>
      <c r="B39" s="184">
        <v>224</v>
      </c>
      <c r="C39" s="184">
        <v>252</v>
      </c>
      <c r="D39" s="187">
        <v>204</v>
      </c>
      <c r="E39" s="188">
        <f t="shared" si="2"/>
        <v>81</v>
      </c>
      <c r="F39" s="189">
        <f t="shared" si="3"/>
        <v>79.099999999999994</v>
      </c>
      <c r="P39" s="166" t="s">
        <v>70</v>
      </c>
      <c r="Q39" s="163">
        <v>258</v>
      </c>
      <c r="S39" s="178" t="s">
        <v>70</v>
      </c>
      <c r="T39" s="179">
        <v>204</v>
      </c>
      <c r="U39" s="179">
        <v>0</v>
      </c>
      <c r="V39" s="179">
        <v>204</v>
      </c>
    </row>
    <row r="40" spans="1:22" ht="26.1" customHeight="1">
      <c r="A40" s="170" t="s">
        <v>36</v>
      </c>
      <c r="B40" s="184">
        <v>152</v>
      </c>
      <c r="C40" s="184">
        <v>180</v>
      </c>
      <c r="D40" s="187">
        <v>190</v>
      </c>
      <c r="E40" s="188">
        <f t="shared" si="2"/>
        <v>105.6</v>
      </c>
      <c r="F40" s="189">
        <f t="shared" si="3"/>
        <v>102.2</v>
      </c>
      <c r="P40" s="165" t="s">
        <v>36</v>
      </c>
      <c r="Q40" s="163">
        <v>186</v>
      </c>
      <c r="S40" s="178" t="s">
        <v>36</v>
      </c>
      <c r="T40" s="179">
        <v>190</v>
      </c>
      <c r="U40" s="179">
        <v>0</v>
      </c>
      <c r="V40" s="179">
        <v>190</v>
      </c>
    </row>
    <row r="41" spans="1:22" ht="26.1" customHeight="1">
      <c r="A41" s="170" t="s">
        <v>38</v>
      </c>
      <c r="B41" s="184">
        <v>72</v>
      </c>
      <c r="C41" s="184">
        <v>72</v>
      </c>
      <c r="D41" s="187">
        <v>14</v>
      </c>
      <c r="E41" s="188">
        <f t="shared" si="2"/>
        <v>19.399999999999999</v>
      </c>
      <c r="F41" s="189">
        <f t="shared" si="3"/>
        <v>19.399999999999999</v>
      </c>
      <c r="P41" s="165" t="s">
        <v>38</v>
      </c>
      <c r="Q41" s="163">
        <v>72</v>
      </c>
      <c r="S41" s="178" t="s">
        <v>38</v>
      </c>
      <c r="T41" s="179">
        <v>14</v>
      </c>
      <c r="U41" s="179">
        <v>0</v>
      </c>
      <c r="V41" s="179">
        <v>14</v>
      </c>
    </row>
    <row r="42" spans="1:22" ht="26.1" customHeight="1">
      <c r="A42" s="171" t="s">
        <v>72</v>
      </c>
      <c r="B42" s="184">
        <v>428</v>
      </c>
      <c r="C42" s="184">
        <v>437</v>
      </c>
      <c r="D42" s="187">
        <v>370</v>
      </c>
      <c r="E42" s="188">
        <f t="shared" si="2"/>
        <v>84.7</v>
      </c>
      <c r="F42" s="189">
        <f t="shared" si="3"/>
        <v>67.400000000000006</v>
      </c>
      <c r="P42" s="166" t="s">
        <v>72</v>
      </c>
      <c r="Q42" s="163">
        <v>549</v>
      </c>
      <c r="S42" s="178" t="s">
        <v>72</v>
      </c>
      <c r="T42" s="179">
        <v>370</v>
      </c>
      <c r="U42" s="179">
        <v>0</v>
      </c>
      <c r="V42" s="179">
        <v>370</v>
      </c>
    </row>
    <row r="43" spans="1:22" ht="26.1" customHeight="1">
      <c r="A43" s="171" t="s">
        <v>36</v>
      </c>
      <c r="B43" s="184">
        <v>58</v>
      </c>
      <c r="C43" s="184">
        <v>67</v>
      </c>
      <c r="D43" s="187">
        <v>69</v>
      </c>
      <c r="E43" s="188">
        <f t="shared" si="2"/>
        <v>103</v>
      </c>
      <c r="F43" s="189">
        <f t="shared" si="3"/>
        <v>90.8</v>
      </c>
      <c r="P43" s="166" t="s">
        <v>36</v>
      </c>
      <c r="Q43" s="163">
        <v>76</v>
      </c>
      <c r="S43" s="178" t="s">
        <v>36</v>
      </c>
      <c r="T43" s="179">
        <v>69</v>
      </c>
      <c r="U43" s="179">
        <v>0</v>
      </c>
      <c r="V43" s="179">
        <v>69</v>
      </c>
    </row>
    <row r="44" spans="1:22" ht="26.1" customHeight="1">
      <c r="A44" s="170" t="s">
        <v>38</v>
      </c>
      <c r="B44" s="184">
        <v>9</v>
      </c>
      <c r="C44" s="184">
        <v>9</v>
      </c>
      <c r="D44" s="187">
        <v>1</v>
      </c>
      <c r="E44" s="188">
        <f t="shared" si="2"/>
        <v>11.1</v>
      </c>
      <c r="F44" s="189">
        <f t="shared" si="3"/>
        <v>4.5</v>
      </c>
      <c r="P44" s="165" t="s">
        <v>38</v>
      </c>
      <c r="Q44" s="163">
        <v>22</v>
      </c>
      <c r="S44" s="178" t="s">
        <v>38</v>
      </c>
      <c r="T44" s="179">
        <v>1</v>
      </c>
      <c r="U44" s="179">
        <v>0</v>
      </c>
      <c r="V44" s="179">
        <v>1</v>
      </c>
    </row>
    <row r="45" spans="1:22" ht="26.1" customHeight="1">
      <c r="A45" s="171" t="s">
        <v>74</v>
      </c>
      <c r="B45" s="184">
        <v>361</v>
      </c>
      <c r="C45" s="184">
        <v>361</v>
      </c>
      <c r="D45" s="187">
        <v>300</v>
      </c>
      <c r="E45" s="188">
        <f t="shared" si="2"/>
        <v>83.1</v>
      </c>
      <c r="F45" s="189">
        <f t="shared" si="3"/>
        <v>66.5</v>
      </c>
      <c r="P45" s="166" t="s">
        <v>74</v>
      </c>
      <c r="Q45" s="163">
        <v>451</v>
      </c>
      <c r="S45" s="178" t="s">
        <v>74</v>
      </c>
      <c r="T45" s="179">
        <v>300</v>
      </c>
      <c r="U45" s="179">
        <v>0</v>
      </c>
      <c r="V45" s="179">
        <v>300</v>
      </c>
    </row>
    <row r="46" spans="1:22" ht="26.1" customHeight="1">
      <c r="A46" s="176" t="s">
        <v>76</v>
      </c>
      <c r="B46" s="184">
        <v>775</v>
      </c>
      <c r="C46" s="184">
        <v>836</v>
      </c>
      <c r="D46" s="187">
        <v>1571</v>
      </c>
      <c r="E46" s="188">
        <f t="shared" si="2"/>
        <v>187.9</v>
      </c>
      <c r="F46" s="189">
        <f t="shared" si="3"/>
        <v>153</v>
      </c>
      <c r="P46" s="173" t="s">
        <v>76</v>
      </c>
      <c r="Q46" s="163">
        <v>1027</v>
      </c>
      <c r="S46" s="178" t="s">
        <v>76</v>
      </c>
      <c r="T46" s="179">
        <v>1571</v>
      </c>
      <c r="U46" s="179">
        <v>0</v>
      </c>
      <c r="V46" s="179">
        <v>1571</v>
      </c>
    </row>
    <row r="47" spans="1:22" ht="26.1" customHeight="1">
      <c r="A47" s="170" t="s">
        <v>36</v>
      </c>
      <c r="B47" s="184">
        <v>660</v>
      </c>
      <c r="C47" s="184">
        <v>721</v>
      </c>
      <c r="D47" s="187">
        <v>1033</v>
      </c>
      <c r="E47" s="188">
        <f t="shared" si="2"/>
        <v>143.30000000000001</v>
      </c>
      <c r="F47" s="189">
        <f t="shared" si="3"/>
        <v>198.3</v>
      </c>
      <c r="P47" s="165" t="s">
        <v>36</v>
      </c>
      <c r="Q47" s="163">
        <v>521</v>
      </c>
      <c r="S47" s="178" t="s">
        <v>36</v>
      </c>
      <c r="T47" s="179">
        <v>1033</v>
      </c>
      <c r="U47" s="179">
        <v>0</v>
      </c>
      <c r="V47" s="179">
        <v>1033</v>
      </c>
    </row>
    <row r="48" spans="1:22" ht="26.1" customHeight="1">
      <c r="A48" s="170" t="s">
        <v>38</v>
      </c>
      <c r="B48" s="184">
        <v>115</v>
      </c>
      <c r="C48" s="184">
        <v>115</v>
      </c>
      <c r="D48" s="187">
        <v>538</v>
      </c>
      <c r="E48" s="188">
        <f t="shared" si="2"/>
        <v>467.8</v>
      </c>
      <c r="F48" s="189">
        <f t="shared" si="3"/>
        <v>105.7</v>
      </c>
      <c r="P48" s="165" t="s">
        <v>38</v>
      </c>
      <c r="Q48" s="163">
        <v>509</v>
      </c>
      <c r="S48" s="178" t="s">
        <v>38</v>
      </c>
      <c r="T48" s="179">
        <v>538</v>
      </c>
      <c r="U48" s="179">
        <v>0</v>
      </c>
      <c r="V48" s="179">
        <v>538</v>
      </c>
    </row>
    <row r="49" spans="1:22" ht="26.1" customHeight="1">
      <c r="A49" s="169" t="s">
        <v>78</v>
      </c>
      <c r="B49" s="184">
        <v>300</v>
      </c>
      <c r="C49" s="184">
        <v>334</v>
      </c>
      <c r="D49" s="187">
        <v>546</v>
      </c>
      <c r="E49" s="188">
        <f t="shared" si="2"/>
        <v>163.5</v>
      </c>
      <c r="F49" s="189">
        <f t="shared" si="3"/>
        <v>83.4</v>
      </c>
      <c r="P49" s="163" t="s">
        <v>78</v>
      </c>
      <c r="Q49" s="163">
        <v>655</v>
      </c>
      <c r="S49" s="178" t="s">
        <v>78</v>
      </c>
      <c r="T49" s="179">
        <v>546</v>
      </c>
      <c r="U49" s="179">
        <v>0</v>
      </c>
      <c r="V49" s="179">
        <v>546</v>
      </c>
    </row>
    <row r="50" spans="1:22" ht="26.1" customHeight="1">
      <c r="A50" s="170" t="s">
        <v>36</v>
      </c>
      <c r="B50" s="184">
        <v>169</v>
      </c>
      <c r="C50" s="184">
        <v>203</v>
      </c>
      <c r="D50" s="187">
        <v>208</v>
      </c>
      <c r="E50" s="188">
        <f t="shared" si="2"/>
        <v>102.5</v>
      </c>
      <c r="F50" s="189">
        <f t="shared" si="3"/>
        <v>79.099999999999994</v>
      </c>
      <c r="P50" s="165" t="s">
        <v>36</v>
      </c>
      <c r="Q50" s="163">
        <v>263</v>
      </c>
      <c r="S50" s="178" t="s">
        <v>36</v>
      </c>
      <c r="T50" s="179">
        <v>208</v>
      </c>
      <c r="U50" s="179">
        <v>0</v>
      </c>
      <c r="V50" s="179">
        <v>208</v>
      </c>
    </row>
    <row r="51" spans="1:22" ht="26.1" customHeight="1">
      <c r="A51" s="170" t="s">
        <v>38</v>
      </c>
      <c r="B51" s="184">
        <v>43</v>
      </c>
      <c r="C51" s="184">
        <v>43</v>
      </c>
      <c r="D51" s="187">
        <v>43</v>
      </c>
      <c r="E51" s="188">
        <f t="shared" si="2"/>
        <v>100</v>
      </c>
      <c r="F51" s="189">
        <f t="shared" si="3"/>
        <v>159.30000000000001</v>
      </c>
      <c r="P51" s="165" t="s">
        <v>38</v>
      </c>
      <c r="Q51" s="163">
        <v>27</v>
      </c>
      <c r="S51" s="178" t="s">
        <v>38</v>
      </c>
      <c r="T51" s="179">
        <v>43</v>
      </c>
      <c r="U51" s="179">
        <v>0</v>
      </c>
      <c r="V51" s="179">
        <v>43</v>
      </c>
    </row>
    <row r="52" spans="1:22" ht="26.1" customHeight="1">
      <c r="A52" s="170" t="s">
        <v>1232</v>
      </c>
      <c r="B52" s="184">
        <v>33</v>
      </c>
      <c r="C52" s="184">
        <v>33</v>
      </c>
      <c r="D52" s="187">
        <v>32</v>
      </c>
      <c r="E52" s="188">
        <f t="shared" si="2"/>
        <v>97</v>
      </c>
      <c r="F52" s="189">
        <f t="shared" si="3"/>
        <v>0</v>
      </c>
      <c r="P52" s="165" t="s">
        <v>1232</v>
      </c>
      <c r="Q52" s="163">
        <v>0</v>
      </c>
      <c r="S52" s="178" t="s">
        <v>1232</v>
      </c>
      <c r="T52" s="179">
        <v>32</v>
      </c>
      <c r="U52" s="179">
        <v>0</v>
      </c>
      <c r="V52" s="179">
        <v>32</v>
      </c>
    </row>
    <row r="53" spans="1:22" ht="26.1" customHeight="1">
      <c r="A53" s="171" t="s">
        <v>1237</v>
      </c>
      <c r="B53" s="184">
        <v>50</v>
      </c>
      <c r="C53" s="184">
        <v>50</v>
      </c>
      <c r="D53" s="187">
        <v>100</v>
      </c>
      <c r="E53" s="188">
        <f t="shared" si="2"/>
        <v>200</v>
      </c>
      <c r="F53" s="189">
        <f t="shared" si="3"/>
        <v>0</v>
      </c>
      <c r="P53" s="166" t="s">
        <v>1237</v>
      </c>
      <c r="Q53" s="163">
        <v>0</v>
      </c>
      <c r="S53" s="178" t="s">
        <v>1237</v>
      </c>
      <c r="T53" s="179">
        <v>100</v>
      </c>
      <c r="U53" s="179">
        <v>0</v>
      </c>
      <c r="V53" s="179">
        <v>100</v>
      </c>
    </row>
    <row r="54" spans="1:22" ht="26.1" customHeight="1">
      <c r="A54" s="170" t="s">
        <v>1238</v>
      </c>
      <c r="B54" s="184">
        <v>0</v>
      </c>
      <c r="C54" s="184">
        <v>0</v>
      </c>
      <c r="D54" s="187">
        <v>42</v>
      </c>
      <c r="E54" s="188">
        <f t="shared" si="2"/>
        <v>0</v>
      </c>
      <c r="F54" s="189">
        <f t="shared" si="3"/>
        <v>0</v>
      </c>
      <c r="P54" s="165" t="s">
        <v>1238</v>
      </c>
      <c r="Q54" s="163">
        <v>0</v>
      </c>
      <c r="S54" s="178" t="s">
        <v>1238</v>
      </c>
      <c r="T54" s="179">
        <v>42</v>
      </c>
      <c r="U54" s="179">
        <v>0</v>
      </c>
      <c r="V54" s="179">
        <v>42</v>
      </c>
    </row>
    <row r="55" spans="1:22" ht="26.1" customHeight="1">
      <c r="A55" s="171" t="s">
        <v>80</v>
      </c>
      <c r="B55" s="184">
        <v>5</v>
      </c>
      <c r="C55" s="184">
        <v>5</v>
      </c>
      <c r="D55" s="187">
        <v>121</v>
      </c>
      <c r="E55" s="188">
        <f t="shared" ref="E55:E76" si="4">IF(C55*D55=0,,ROUND(D55/C55*100,1))</f>
        <v>2420</v>
      </c>
      <c r="F55" s="189">
        <f t="shared" ref="F55:F76" si="5">IF(Q55*D55=0,,ROUND(D55/Q55*100,1))</f>
        <v>34.5</v>
      </c>
      <c r="P55" s="166" t="s">
        <v>80</v>
      </c>
      <c r="Q55" s="163">
        <v>351</v>
      </c>
      <c r="S55" s="178" t="s">
        <v>80</v>
      </c>
      <c r="T55" s="179">
        <v>121</v>
      </c>
      <c r="U55" s="179">
        <v>0</v>
      </c>
      <c r="V55" s="179">
        <v>121</v>
      </c>
    </row>
    <row r="56" spans="1:22" ht="26.1" customHeight="1">
      <c r="A56" s="170" t="s">
        <v>82</v>
      </c>
      <c r="B56" s="184">
        <v>397</v>
      </c>
      <c r="C56" s="184">
        <v>397</v>
      </c>
      <c r="D56" s="187">
        <v>154</v>
      </c>
      <c r="E56" s="188">
        <f t="shared" si="4"/>
        <v>38.799999999999997</v>
      </c>
      <c r="F56" s="189">
        <f t="shared" si="5"/>
        <v>18.600000000000001</v>
      </c>
      <c r="P56" s="165" t="s">
        <v>82</v>
      </c>
      <c r="Q56" s="163">
        <v>827</v>
      </c>
      <c r="S56" s="178" t="s">
        <v>82</v>
      </c>
      <c r="T56" s="179">
        <v>0</v>
      </c>
      <c r="U56" s="179">
        <v>154</v>
      </c>
      <c r="V56" s="179">
        <v>154</v>
      </c>
    </row>
    <row r="57" spans="1:22" ht="26.1" customHeight="1">
      <c r="A57" s="171" t="s">
        <v>1239</v>
      </c>
      <c r="B57" s="184">
        <v>0</v>
      </c>
      <c r="C57" s="184">
        <v>0</v>
      </c>
      <c r="D57" s="187">
        <v>2</v>
      </c>
      <c r="E57" s="188">
        <f t="shared" si="4"/>
        <v>0</v>
      </c>
      <c r="F57" s="189">
        <f t="shared" si="5"/>
        <v>0</v>
      </c>
      <c r="P57" s="166" t="s">
        <v>1239</v>
      </c>
      <c r="Q57" s="163">
        <v>0</v>
      </c>
      <c r="S57" s="178" t="s">
        <v>1239</v>
      </c>
      <c r="T57" s="179">
        <v>0</v>
      </c>
      <c r="U57" s="179">
        <v>2</v>
      </c>
      <c r="V57" s="179">
        <v>2</v>
      </c>
    </row>
    <row r="58" spans="1:22" ht="26.1" customHeight="1">
      <c r="A58" s="169" t="s">
        <v>83</v>
      </c>
      <c r="B58" s="184">
        <v>397</v>
      </c>
      <c r="C58" s="184">
        <v>397</v>
      </c>
      <c r="D58" s="187">
        <v>152</v>
      </c>
      <c r="E58" s="188">
        <f t="shared" si="4"/>
        <v>38.299999999999997</v>
      </c>
      <c r="F58" s="189">
        <f t="shared" si="5"/>
        <v>18.399999999999999</v>
      </c>
      <c r="P58" s="163" t="s">
        <v>83</v>
      </c>
      <c r="Q58" s="163">
        <v>827</v>
      </c>
      <c r="S58" s="178" t="s">
        <v>83</v>
      </c>
      <c r="T58" s="179">
        <v>0</v>
      </c>
      <c r="U58" s="179">
        <v>152</v>
      </c>
      <c r="V58" s="179">
        <v>152</v>
      </c>
    </row>
    <row r="59" spans="1:22" ht="26.1" customHeight="1">
      <c r="A59" s="171" t="s">
        <v>85</v>
      </c>
      <c r="B59" s="184">
        <v>292</v>
      </c>
      <c r="C59" s="184">
        <v>320</v>
      </c>
      <c r="D59" s="187">
        <v>378</v>
      </c>
      <c r="E59" s="188">
        <f t="shared" si="4"/>
        <v>118.1</v>
      </c>
      <c r="F59" s="189">
        <f t="shared" si="5"/>
        <v>162.9</v>
      </c>
      <c r="P59" s="166" t="s">
        <v>85</v>
      </c>
      <c r="Q59" s="163">
        <v>232</v>
      </c>
      <c r="S59" s="178" t="s">
        <v>85</v>
      </c>
      <c r="T59" s="179">
        <v>378</v>
      </c>
      <c r="U59" s="179">
        <v>0</v>
      </c>
      <c r="V59" s="179">
        <v>378</v>
      </c>
    </row>
    <row r="60" spans="1:22" ht="26.1" customHeight="1">
      <c r="A60" s="175" t="s">
        <v>1240</v>
      </c>
      <c r="B60" s="184">
        <v>75</v>
      </c>
      <c r="C60" s="184">
        <v>75</v>
      </c>
      <c r="D60" s="187">
        <v>85</v>
      </c>
      <c r="E60" s="188">
        <f t="shared" si="4"/>
        <v>113.3</v>
      </c>
      <c r="F60" s="189">
        <f t="shared" si="5"/>
        <v>0</v>
      </c>
      <c r="P60" s="172" t="s">
        <v>1240</v>
      </c>
      <c r="Q60" s="163">
        <v>0</v>
      </c>
      <c r="S60" s="178" t="s">
        <v>1240</v>
      </c>
      <c r="T60" s="179">
        <v>85</v>
      </c>
      <c r="U60" s="179">
        <v>0</v>
      </c>
      <c r="V60" s="179">
        <v>85</v>
      </c>
    </row>
    <row r="61" spans="1:22" ht="26.1" customHeight="1">
      <c r="A61" s="170" t="s">
        <v>1241</v>
      </c>
      <c r="B61" s="184">
        <v>217</v>
      </c>
      <c r="C61" s="184">
        <v>245</v>
      </c>
      <c r="D61" s="187">
        <v>293</v>
      </c>
      <c r="E61" s="188">
        <f t="shared" si="4"/>
        <v>119.6</v>
      </c>
      <c r="F61" s="189">
        <f t="shared" si="5"/>
        <v>0</v>
      </c>
      <c r="P61" s="165" t="s">
        <v>1241</v>
      </c>
      <c r="Q61" s="163">
        <v>0</v>
      </c>
      <c r="S61" s="178" t="s">
        <v>1241</v>
      </c>
      <c r="T61" s="179">
        <v>293</v>
      </c>
      <c r="U61" s="179">
        <v>0</v>
      </c>
      <c r="V61" s="179">
        <v>293</v>
      </c>
    </row>
    <row r="62" spans="1:22" ht="26.1" customHeight="1">
      <c r="A62" s="171" t="s">
        <v>87</v>
      </c>
      <c r="B62" s="184">
        <v>59</v>
      </c>
      <c r="C62" s="184">
        <v>65</v>
      </c>
      <c r="D62" s="187">
        <v>77</v>
      </c>
      <c r="E62" s="188">
        <f t="shared" si="4"/>
        <v>118.5</v>
      </c>
      <c r="F62" s="189">
        <f t="shared" si="5"/>
        <v>118.5</v>
      </c>
      <c r="P62" s="166" t="s">
        <v>87</v>
      </c>
      <c r="Q62" s="163">
        <v>65</v>
      </c>
      <c r="S62" s="178" t="s">
        <v>87</v>
      </c>
      <c r="T62" s="179">
        <v>77</v>
      </c>
      <c r="U62" s="179">
        <v>0</v>
      </c>
      <c r="V62" s="179">
        <v>77</v>
      </c>
    </row>
    <row r="63" spans="1:22" ht="26.1" customHeight="1">
      <c r="A63" s="171" t="s">
        <v>36</v>
      </c>
      <c r="B63" s="184">
        <v>39</v>
      </c>
      <c r="C63" s="184">
        <v>45</v>
      </c>
      <c r="D63" s="187">
        <v>58</v>
      </c>
      <c r="E63" s="188">
        <f t="shared" si="4"/>
        <v>128.9</v>
      </c>
      <c r="F63" s="189">
        <f t="shared" si="5"/>
        <v>128.9</v>
      </c>
      <c r="P63" s="166" t="s">
        <v>36</v>
      </c>
      <c r="Q63" s="163">
        <v>45</v>
      </c>
      <c r="S63" s="178" t="s">
        <v>36</v>
      </c>
      <c r="T63" s="179">
        <v>58</v>
      </c>
      <c r="U63" s="179">
        <v>0</v>
      </c>
      <c r="V63" s="179">
        <v>58</v>
      </c>
    </row>
    <row r="64" spans="1:22" ht="26.1" customHeight="1">
      <c r="A64" s="171" t="s">
        <v>38</v>
      </c>
      <c r="B64" s="184">
        <v>20</v>
      </c>
      <c r="C64" s="184">
        <v>20</v>
      </c>
      <c r="D64" s="187">
        <v>19</v>
      </c>
      <c r="E64" s="188">
        <f t="shared" si="4"/>
        <v>95</v>
      </c>
      <c r="F64" s="189">
        <f t="shared" si="5"/>
        <v>95</v>
      </c>
      <c r="P64" s="166" t="s">
        <v>38</v>
      </c>
      <c r="Q64" s="163">
        <v>20</v>
      </c>
      <c r="S64" s="178" t="s">
        <v>38</v>
      </c>
      <c r="T64" s="179">
        <v>19</v>
      </c>
      <c r="U64" s="179">
        <v>0</v>
      </c>
      <c r="V64" s="179">
        <v>19</v>
      </c>
    </row>
    <row r="65" spans="1:22" ht="26.1" customHeight="1">
      <c r="A65" s="171" t="s">
        <v>89</v>
      </c>
      <c r="B65" s="184">
        <v>462</v>
      </c>
      <c r="C65" s="184">
        <v>503</v>
      </c>
      <c r="D65" s="187">
        <v>555</v>
      </c>
      <c r="E65" s="188">
        <f t="shared" si="4"/>
        <v>110.3</v>
      </c>
      <c r="F65" s="189">
        <f t="shared" si="5"/>
        <v>85.8</v>
      </c>
      <c r="P65" s="166" t="s">
        <v>89</v>
      </c>
      <c r="Q65" s="163">
        <v>647</v>
      </c>
      <c r="S65" s="178" t="s">
        <v>89</v>
      </c>
      <c r="T65" s="179">
        <v>499</v>
      </c>
      <c r="U65" s="179">
        <v>56</v>
      </c>
      <c r="V65" s="179">
        <v>555</v>
      </c>
    </row>
    <row r="66" spans="1:22" ht="26.1" customHeight="1">
      <c r="A66" s="171" t="s">
        <v>36</v>
      </c>
      <c r="B66" s="184">
        <v>207</v>
      </c>
      <c r="C66" s="184">
        <v>230</v>
      </c>
      <c r="D66" s="187">
        <v>227</v>
      </c>
      <c r="E66" s="188">
        <f t="shared" si="4"/>
        <v>98.7</v>
      </c>
      <c r="F66" s="189">
        <f t="shared" si="5"/>
        <v>88.7</v>
      </c>
      <c r="P66" s="166" t="s">
        <v>36</v>
      </c>
      <c r="Q66" s="163">
        <v>256</v>
      </c>
      <c r="S66" s="178" t="s">
        <v>36</v>
      </c>
      <c r="T66" s="179">
        <v>171</v>
      </c>
      <c r="U66" s="179">
        <v>56</v>
      </c>
      <c r="V66" s="179">
        <v>227</v>
      </c>
    </row>
    <row r="67" spans="1:22" ht="26.1" customHeight="1">
      <c r="A67" s="171" t="s">
        <v>38</v>
      </c>
      <c r="B67" s="184">
        <v>70</v>
      </c>
      <c r="C67" s="184">
        <v>70</v>
      </c>
      <c r="D67" s="187">
        <v>62</v>
      </c>
      <c r="E67" s="188">
        <f t="shared" si="4"/>
        <v>88.6</v>
      </c>
      <c r="F67" s="189">
        <f t="shared" si="5"/>
        <v>55.4</v>
      </c>
      <c r="P67" s="166" t="s">
        <v>38</v>
      </c>
      <c r="Q67" s="163">
        <v>112</v>
      </c>
      <c r="S67" s="178" t="s">
        <v>38</v>
      </c>
      <c r="T67" s="179">
        <v>62</v>
      </c>
      <c r="U67" s="179">
        <v>0</v>
      </c>
      <c r="V67" s="179">
        <v>62</v>
      </c>
    </row>
    <row r="68" spans="1:22" ht="26.1" customHeight="1">
      <c r="A68" s="171" t="s">
        <v>91</v>
      </c>
      <c r="B68" s="184">
        <v>185</v>
      </c>
      <c r="C68" s="184">
        <v>203</v>
      </c>
      <c r="D68" s="187">
        <v>266</v>
      </c>
      <c r="E68" s="188">
        <f t="shared" si="4"/>
        <v>131</v>
      </c>
      <c r="F68" s="189">
        <f t="shared" si="5"/>
        <v>95.3</v>
      </c>
      <c r="P68" s="166" t="s">
        <v>91</v>
      </c>
      <c r="Q68" s="163">
        <v>279</v>
      </c>
      <c r="S68" s="178" t="s">
        <v>91</v>
      </c>
      <c r="T68" s="179">
        <v>266</v>
      </c>
      <c r="U68" s="179">
        <v>0</v>
      </c>
      <c r="V68" s="179">
        <v>266</v>
      </c>
    </row>
    <row r="69" spans="1:22" ht="26.1" customHeight="1">
      <c r="A69" s="171" t="s">
        <v>1045</v>
      </c>
      <c r="B69" s="184">
        <v>1250</v>
      </c>
      <c r="C69" s="184">
        <v>1298</v>
      </c>
      <c r="D69" s="187">
        <v>1640</v>
      </c>
      <c r="E69" s="188">
        <f t="shared" si="4"/>
        <v>126.3</v>
      </c>
      <c r="F69" s="189">
        <f t="shared" si="5"/>
        <v>84.1</v>
      </c>
      <c r="P69" s="166" t="s">
        <v>1045</v>
      </c>
      <c r="Q69" s="163">
        <v>1950</v>
      </c>
      <c r="S69" s="178" t="s">
        <v>93</v>
      </c>
      <c r="T69" s="179">
        <v>965</v>
      </c>
      <c r="U69" s="179">
        <v>675</v>
      </c>
      <c r="V69" s="179">
        <v>1640</v>
      </c>
    </row>
    <row r="70" spans="1:22" ht="26.1" customHeight="1">
      <c r="A70" s="171" t="s">
        <v>36</v>
      </c>
      <c r="B70" s="184">
        <v>1004</v>
      </c>
      <c r="C70" s="184">
        <v>1047</v>
      </c>
      <c r="D70" s="187">
        <v>1018</v>
      </c>
      <c r="E70" s="188">
        <f t="shared" si="4"/>
        <v>97.2</v>
      </c>
      <c r="F70" s="189">
        <f t="shared" si="5"/>
        <v>78.400000000000006</v>
      </c>
      <c r="P70" s="166" t="s">
        <v>36</v>
      </c>
      <c r="Q70" s="163">
        <v>1299</v>
      </c>
      <c r="S70" s="178" t="s">
        <v>36</v>
      </c>
      <c r="T70" s="179">
        <v>365</v>
      </c>
      <c r="U70" s="179">
        <v>653</v>
      </c>
      <c r="V70" s="179">
        <v>1018</v>
      </c>
    </row>
    <row r="71" spans="1:22" ht="26.1" customHeight="1">
      <c r="A71" s="170" t="s">
        <v>38</v>
      </c>
      <c r="B71" s="184">
        <v>113</v>
      </c>
      <c r="C71" s="184">
        <v>113</v>
      </c>
      <c r="D71" s="187">
        <v>446</v>
      </c>
      <c r="E71" s="188">
        <f t="shared" si="4"/>
        <v>394.7</v>
      </c>
      <c r="F71" s="189">
        <f t="shared" si="5"/>
        <v>69.400000000000006</v>
      </c>
      <c r="P71" s="165" t="s">
        <v>38</v>
      </c>
      <c r="Q71" s="163">
        <v>643</v>
      </c>
      <c r="S71" s="178" t="s">
        <v>38</v>
      </c>
      <c r="T71" s="179">
        <v>446</v>
      </c>
      <c r="U71" s="179">
        <v>0</v>
      </c>
      <c r="V71" s="179">
        <v>446</v>
      </c>
    </row>
    <row r="72" spans="1:22" ht="26.1" customHeight="1">
      <c r="A72" s="171" t="s">
        <v>48</v>
      </c>
      <c r="B72" s="184">
        <v>133</v>
      </c>
      <c r="C72" s="184">
        <v>138</v>
      </c>
      <c r="D72" s="187">
        <v>154</v>
      </c>
      <c r="E72" s="188">
        <f t="shared" si="4"/>
        <v>111.6</v>
      </c>
      <c r="F72" s="189">
        <f t="shared" si="5"/>
        <v>1925</v>
      </c>
      <c r="P72" s="166" t="s">
        <v>48</v>
      </c>
      <c r="Q72" s="163">
        <v>8</v>
      </c>
      <c r="S72" s="178" t="s">
        <v>48</v>
      </c>
      <c r="T72" s="179">
        <v>154</v>
      </c>
      <c r="U72" s="179">
        <v>0</v>
      </c>
      <c r="V72" s="179">
        <v>154</v>
      </c>
    </row>
    <row r="73" spans="1:22" ht="26.1" customHeight="1">
      <c r="A73" s="171" t="s">
        <v>1046</v>
      </c>
      <c r="B73" s="184">
        <v>0</v>
      </c>
      <c r="C73" s="184">
        <v>0</v>
      </c>
      <c r="D73" s="187">
        <v>22</v>
      </c>
      <c r="E73" s="188">
        <f t="shared" si="4"/>
        <v>0</v>
      </c>
      <c r="F73" s="189">
        <f t="shared" si="5"/>
        <v>0</v>
      </c>
      <c r="P73" s="166" t="s">
        <v>1046</v>
      </c>
      <c r="Q73" s="163">
        <v>0</v>
      </c>
      <c r="S73" s="178" t="s">
        <v>1275</v>
      </c>
      <c r="T73" s="179">
        <v>0</v>
      </c>
      <c r="U73" s="179">
        <v>22</v>
      </c>
      <c r="V73" s="179">
        <v>22</v>
      </c>
    </row>
    <row r="74" spans="1:22" ht="26.1" customHeight="1">
      <c r="A74" s="171" t="s">
        <v>95</v>
      </c>
      <c r="B74" s="184">
        <v>2547</v>
      </c>
      <c r="C74" s="184">
        <v>2585</v>
      </c>
      <c r="D74" s="187">
        <v>1644</v>
      </c>
      <c r="E74" s="188">
        <f t="shared" si="4"/>
        <v>63.6</v>
      </c>
      <c r="F74" s="189">
        <f t="shared" si="5"/>
        <v>69.5</v>
      </c>
      <c r="P74" s="166" t="s">
        <v>95</v>
      </c>
      <c r="Q74" s="163">
        <v>2366</v>
      </c>
      <c r="S74" s="178" t="s">
        <v>95</v>
      </c>
      <c r="T74" s="179">
        <v>561</v>
      </c>
      <c r="U74" s="179">
        <v>1083</v>
      </c>
      <c r="V74" s="179">
        <v>1644</v>
      </c>
    </row>
    <row r="75" spans="1:22" ht="26.1" customHeight="1">
      <c r="A75" s="170" t="s">
        <v>36</v>
      </c>
      <c r="B75" s="184">
        <v>331</v>
      </c>
      <c r="C75" s="184">
        <v>369</v>
      </c>
      <c r="D75" s="187">
        <v>319</v>
      </c>
      <c r="E75" s="188">
        <f t="shared" si="4"/>
        <v>86.4</v>
      </c>
      <c r="F75" s="189">
        <f t="shared" si="5"/>
        <v>72.5</v>
      </c>
      <c r="P75" s="165" t="s">
        <v>36</v>
      </c>
      <c r="Q75" s="163">
        <v>440</v>
      </c>
      <c r="S75" s="178" t="s">
        <v>36</v>
      </c>
      <c r="T75" s="179">
        <v>319</v>
      </c>
      <c r="U75" s="179">
        <v>0</v>
      </c>
      <c r="V75" s="179">
        <v>319</v>
      </c>
    </row>
    <row r="76" spans="1:22" ht="26.1" customHeight="1">
      <c r="A76" s="170" t="s">
        <v>38</v>
      </c>
      <c r="B76" s="184">
        <v>806</v>
      </c>
      <c r="C76" s="184">
        <v>806</v>
      </c>
      <c r="D76" s="187">
        <v>242</v>
      </c>
      <c r="E76" s="188">
        <f t="shared" si="4"/>
        <v>30</v>
      </c>
      <c r="F76" s="189">
        <f t="shared" si="5"/>
        <v>38.1</v>
      </c>
      <c r="P76" s="165" t="s">
        <v>38</v>
      </c>
      <c r="Q76" s="163">
        <v>636</v>
      </c>
      <c r="S76" s="178" t="s">
        <v>38</v>
      </c>
      <c r="T76" s="179">
        <v>242</v>
      </c>
      <c r="U76" s="179">
        <v>0</v>
      </c>
      <c r="V76" s="179">
        <v>242</v>
      </c>
    </row>
    <row r="77" spans="1:22" ht="26.1" customHeight="1">
      <c r="A77" s="171" t="s">
        <v>1635</v>
      </c>
      <c r="B77" s="184">
        <v>1410</v>
      </c>
      <c r="C77" s="184">
        <v>1410</v>
      </c>
      <c r="D77" s="187">
        <v>1083</v>
      </c>
      <c r="E77" s="188">
        <f t="shared" ref="E77:E94" si="6">IF(C77*D77=0,,ROUND(D77/C77*100,1))</f>
        <v>76.8</v>
      </c>
      <c r="F77" s="189">
        <f t="shared" ref="F77:F94" si="7">IF(Q77*D77=0,,ROUND(D77/Q77*100,1))</f>
        <v>84</v>
      </c>
      <c r="P77" s="166" t="s">
        <v>1635</v>
      </c>
      <c r="Q77" s="163">
        <v>1290</v>
      </c>
      <c r="S77" s="178" t="s">
        <v>97</v>
      </c>
      <c r="T77" s="179">
        <v>0</v>
      </c>
      <c r="U77" s="179">
        <v>1083</v>
      </c>
      <c r="V77" s="179">
        <v>1083</v>
      </c>
    </row>
    <row r="78" spans="1:22" ht="26.1" customHeight="1">
      <c r="A78" s="171" t="s">
        <v>99</v>
      </c>
      <c r="B78" s="184">
        <v>429</v>
      </c>
      <c r="C78" s="184">
        <v>447</v>
      </c>
      <c r="D78" s="187">
        <v>389</v>
      </c>
      <c r="E78" s="188">
        <f t="shared" si="6"/>
        <v>87</v>
      </c>
      <c r="F78" s="189">
        <f t="shared" si="7"/>
        <v>78.7</v>
      </c>
      <c r="P78" s="166" t="s">
        <v>99</v>
      </c>
      <c r="Q78" s="163">
        <v>494</v>
      </c>
      <c r="S78" s="178" t="s">
        <v>99</v>
      </c>
      <c r="T78" s="179">
        <v>389</v>
      </c>
      <c r="U78" s="179">
        <v>0</v>
      </c>
      <c r="V78" s="179">
        <v>389</v>
      </c>
    </row>
    <row r="79" spans="1:22" ht="26.1" customHeight="1">
      <c r="A79" s="169" t="s">
        <v>36</v>
      </c>
      <c r="B79" s="184">
        <v>92</v>
      </c>
      <c r="C79" s="184">
        <v>110</v>
      </c>
      <c r="D79" s="187">
        <v>135</v>
      </c>
      <c r="E79" s="188">
        <f t="shared" si="6"/>
        <v>122.7</v>
      </c>
      <c r="F79" s="189">
        <f t="shared" si="7"/>
        <v>90.6</v>
      </c>
      <c r="P79" s="163" t="s">
        <v>36</v>
      </c>
      <c r="Q79" s="163">
        <v>149</v>
      </c>
      <c r="S79" s="178" t="s">
        <v>36</v>
      </c>
      <c r="T79" s="179">
        <v>135</v>
      </c>
      <c r="U79" s="179">
        <v>0</v>
      </c>
      <c r="V79" s="179">
        <v>135</v>
      </c>
    </row>
    <row r="80" spans="1:22" ht="26.1" customHeight="1">
      <c r="A80" s="170" t="s">
        <v>38</v>
      </c>
      <c r="B80" s="184">
        <v>337</v>
      </c>
      <c r="C80" s="184">
        <v>337</v>
      </c>
      <c r="D80" s="187">
        <v>254</v>
      </c>
      <c r="E80" s="188">
        <f t="shared" si="6"/>
        <v>75.400000000000006</v>
      </c>
      <c r="F80" s="189">
        <f t="shared" si="7"/>
        <v>73.599999999999994</v>
      </c>
      <c r="P80" s="165" t="s">
        <v>38</v>
      </c>
      <c r="Q80" s="163">
        <v>345</v>
      </c>
      <c r="S80" s="178" t="s">
        <v>38</v>
      </c>
      <c r="T80" s="179">
        <v>254</v>
      </c>
      <c r="U80" s="179">
        <v>0</v>
      </c>
      <c r="V80" s="179">
        <v>254</v>
      </c>
    </row>
    <row r="81" spans="1:22" ht="26.1" customHeight="1">
      <c r="A81" s="171" t="s">
        <v>101</v>
      </c>
      <c r="B81" s="184">
        <v>113</v>
      </c>
      <c r="C81" s="184">
        <v>125</v>
      </c>
      <c r="D81" s="187">
        <v>153</v>
      </c>
      <c r="E81" s="188">
        <f t="shared" si="6"/>
        <v>122.4</v>
      </c>
      <c r="F81" s="189">
        <f t="shared" si="7"/>
        <v>107</v>
      </c>
      <c r="P81" s="166" t="s">
        <v>101</v>
      </c>
      <c r="Q81" s="163">
        <v>143</v>
      </c>
      <c r="S81" s="178" t="s">
        <v>101</v>
      </c>
      <c r="T81" s="179">
        <v>153</v>
      </c>
      <c r="U81" s="179">
        <v>0</v>
      </c>
      <c r="V81" s="179">
        <v>153</v>
      </c>
    </row>
    <row r="82" spans="1:22" ht="26.1" customHeight="1">
      <c r="A82" s="171" t="s">
        <v>36</v>
      </c>
      <c r="B82" s="184">
        <v>72</v>
      </c>
      <c r="C82" s="184">
        <v>84</v>
      </c>
      <c r="D82" s="187">
        <v>89</v>
      </c>
      <c r="E82" s="188">
        <f t="shared" si="6"/>
        <v>106</v>
      </c>
      <c r="F82" s="189">
        <f t="shared" si="7"/>
        <v>87.3</v>
      </c>
      <c r="P82" s="166" t="s">
        <v>36</v>
      </c>
      <c r="Q82" s="163">
        <v>102</v>
      </c>
      <c r="S82" s="178" t="s">
        <v>36</v>
      </c>
      <c r="T82" s="179">
        <v>89</v>
      </c>
      <c r="U82" s="179">
        <v>0</v>
      </c>
      <c r="V82" s="179">
        <v>89</v>
      </c>
    </row>
    <row r="83" spans="1:22" ht="26.1" customHeight="1">
      <c r="A83" s="170" t="s">
        <v>38</v>
      </c>
      <c r="B83" s="184">
        <v>41</v>
      </c>
      <c r="C83" s="184">
        <v>41</v>
      </c>
      <c r="D83" s="187">
        <v>64</v>
      </c>
      <c r="E83" s="188">
        <f t="shared" si="6"/>
        <v>156.1</v>
      </c>
      <c r="F83" s="189">
        <f t="shared" si="7"/>
        <v>156.1</v>
      </c>
      <c r="P83" s="165" t="s">
        <v>38</v>
      </c>
      <c r="Q83" s="163">
        <v>41</v>
      </c>
      <c r="S83" s="178" t="s">
        <v>38</v>
      </c>
      <c r="T83" s="179">
        <v>64</v>
      </c>
      <c r="U83" s="179">
        <v>0</v>
      </c>
      <c r="V83" s="179">
        <v>64</v>
      </c>
    </row>
    <row r="84" spans="1:22" ht="26.1" customHeight="1">
      <c r="A84" s="171" t="s">
        <v>103</v>
      </c>
      <c r="B84" s="185">
        <v>845</v>
      </c>
      <c r="C84" s="185">
        <v>877</v>
      </c>
      <c r="D84" s="187">
        <v>431</v>
      </c>
      <c r="E84" s="188">
        <f t="shared" si="6"/>
        <v>49.1</v>
      </c>
      <c r="F84" s="189">
        <f t="shared" si="7"/>
        <v>39.4</v>
      </c>
      <c r="P84" s="166" t="s">
        <v>103</v>
      </c>
      <c r="Q84" s="167">
        <v>1094</v>
      </c>
      <c r="S84" s="178" t="s">
        <v>103</v>
      </c>
      <c r="T84" s="179">
        <v>431</v>
      </c>
      <c r="U84" s="179">
        <v>0</v>
      </c>
      <c r="V84" s="179">
        <v>431</v>
      </c>
    </row>
    <row r="85" spans="1:22" ht="26.1" customHeight="1">
      <c r="A85" s="171" t="s">
        <v>36</v>
      </c>
      <c r="B85" s="184">
        <v>220</v>
      </c>
      <c r="C85" s="184">
        <v>252</v>
      </c>
      <c r="D85" s="187">
        <v>271</v>
      </c>
      <c r="E85" s="188">
        <f t="shared" si="6"/>
        <v>107.5</v>
      </c>
      <c r="F85" s="189">
        <f t="shared" si="7"/>
        <v>79.900000000000006</v>
      </c>
      <c r="P85" s="166" t="s">
        <v>36</v>
      </c>
      <c r="Q85" s="167">
        <v>339</v>
      </c>
      <c r="S85" s="178" t="s">
        <v>36</v>
      </c>
      <c r="T85" s="179">
        <v>271</v>
      </c>
      <c r="U85" s="179">
        <v>0</v>
      </c>
      <c r="V85" s="179">
        <v>271</v>
      </c>
    </row>
    <row r="86" spans="1:22" ht="26.1" customHeight="1">
      <c r="A86" s="171" t="s">
        <v>38</v>
      </c>
      <c r="B86" s="185">
        <v>625</v>
      </c>
      <c r="C86" s="185">
        <v>625</v>
      </c>
      <c r="D86" s="187">
        <v>160</v>
      </c>
      <c r="E86" s="188">
        <f t="shared" si="6"/>
        <v>25.6</v>
      </c>
      <c r="F86" s="189">
        <f t="shared" si="7"/>
        <v>21.2</v>
      </c>
      <c r="P86" s="166" t="s">
        <v>38</v>
      </c>
      <c r="Q86" s="167">
        <v>755</v>
      </c>
      <c r="S86" s="178" t="s">
        <v>38</v>
      </c>
      <c r="T86" s="179">
        <v>160</v>
      </c>
      <c r="U86" s="179">
        <v>0</v>
      </c>
      <c r="V86" s="179">
        <v>160</v>
      </c>
    </row>
    <row r="87" spans="1:22" ht="26.1" customHeight="1">
      <c r="A87" s="170" t="s">
        <v>1636</v>
      </c>
      <c r="B87" s="184">
        <v>2927</v>
      </c>
      <c r="C87" s="184">
        <v>3256</v>
      </c>
      <c r="D87" s="187">
        <v>3775</v>
      </c>
      <c r="E87" s="188">
        <f t="shared" si="6"/>
        <v>115.9</v>
      </c>
      <c r="F87" s="189">
        <f t="shared" si="7"/>
        <v>117.7</v>
      </c>
      <c r="P87" s="165" t="s">
        <v>1636</v>
      </c>
      <c r="Q87" s="163">
        <v>3208</v>
      </c>
      <c r="S87" s="178" t="s">
        <v>1276</v>
      </c>
      <c r="T87" s="179">
        <v>3775</v>
      </c>
      <c r="U87" s="179">
        <v>0</v>
      </c>
      <c r="V87" s="179">
        <v>3775</v>
      </c>
    </row>
    <row r="88" spans="1:22" ht="26.1" customHeight="1">
      <c r="A88" s="170" t="s">
        <v>1634</v>
      </c>
      <c r="B88" s="184">
        <v>1454</v>
      </c>
      <c r="C88" s="184">
        <v>1694</v>
      </c>
      <c r="D88" s="187">
        <v>1994</v>
      </c>
      <c r="E88" s="188">
        <f t="shared" si="6"/>
        <v>117.7</v>
      </c>
      <c r="F88" s="189">
        <f t="shared" si="7"/>
        <v>105.2</v>
      </c>
      <c r="P88" s="165" t="s">
        <v>1634</v>
      </c>
      <c r="Q88" s="163">
        <v>1896</v>
      </c>
      <c r="S88" s="178" t="s">
        <v>36</v>
      </c>
      <c r="T88" s="179">
        <v>1994</v>
      </c>
      <c r="U88" s="179">
        <v>0</v>
      </c>
      <c r="V88" s="179">
        <v>1994</v>
      </c>
    </row>
    <row r="89" spans="1:22" ht="26.1" customHeight="1">
      <c r="A89" s="170" t="s">
        <v>1637</v>
      </c>
      <c r="B89" s="184">
        <v>430</v>
      </c>
      <c r="C89" s="184">
        <v>430</v>
      </c>
      <c r="D89" s="187">
        <v>304</v>
      </c>
      <c r="E89" s="188">
        <f t="shared" si="6"/>
        <v>70.7</v>
      </c>
      <c r="F89" s="189">
        <f t="shared" si="7"/>
        <v>113.9</v>
      </c>
      <c r="P89" s="165" t="s">
        <v>1637</v>
      </c>
      <c r="Q89" s="163">
        <v>267</v>
      </c>
      <c r="S89" s="178" t="s">
        <v>38</v>
      </c>
      <c r="T89" s="179">
        <v>304</v>
      </c>
      <c r="U89" s="179">
        <v>0</v>
      </c>
      <c r="V89" s="179">
        <v>304</v>
      </c>
    </row>
    <row r="90" spans="1:22" ht="26.1" customHeight="1">
      <c r="A90" s="170" t="s">
        <v>1638</v>
      </c>
      <c r="B90" s="184">
        <v>309</v>
      </c>
      <c r="C90" s="184">
        <v>309</v>
      </c>
      <c r="D90" s="187">
        <v>532</v>
      </c>
      <c r="E90" s="188">
        <f t="shared" si="6"/>
        <v>172.2</v>
      </c>
      <c r="F90" s="189">
        <f t="shared" si="7"/>
        <v>192.8</v>
      </c>
      <c r="P90" s="165" t="s">
        <v>1638</v>
      </c>
      <c r="Q90" s="163">
        <v>276</v>
      </c>
      <c r="S90" s="178" t="s">
        <v>1277</v>
      </c>
      <c r="T90" s="179">
        <v>532</v>
      </c>
      <c r="U90" s="179">
        <v>0</v>
      </c>
      <c r="V90" s="179">
        <v>532</v>
      </c>
    </row>
    <row r="91" spans="1:22" ht="26.1" customHeight="1">
      <c r="A91" s="170" t="s">
        <v>1639</v>
      </c>
      <c r="B91" s="184">
        <v>65</v>
      </c>
      <c r="C91" s="184">
        <v>65</v>
      </c>
      <c r="D91" s="187">
        <v>65</v>
      </c>
      <c r="E91" s="188">
        <f t="shared" si="6"/>
        <v>100</v>
      </c>
      <c r="F91" s="189">
        <f t="shared" si="7"/>
        <v>0</v>
      </c>
      <c r="P91" s="165" t="s">
        <v>1639</v>
      </c>
      <c r="Q91" s="163"/>
      <c r="S91" s="178" t="s">
        <v>1278</v>
      </c>
      <c r="T91" s="179">
        <v>65</v>
      </c>
      <c r="U91" s="179">
        <v>0</v>
      </c>
      <c r="V91" s="179">
        <v>65</v>
      </c>
    </row>
    <row r="92" spans="1:22" ht="26.1" customHeight="1">
      <c r="A92" s="170" t="s">
        <v>1640</v>
      </c>
      <c r="B92" s="184">
        <v>669</v>
      </c>
      <c r="C92" s="184">
        <v>758</v>
      </c>
      <c r="D92" s="187">
        <v>880</v>
      </c>
      <c r="E92" s="188">
        <f t="shared" si="6"/>
        <v>116.1</v>
      </c>
      <c r="F92" s="189">
        <f t="shared" si="7"/>
        <v>114.4</v>
      </c>
      <c r="P92" s="165" t="s">
        <v>1640</v>
      </c>
      <c r="Q92" s="163">
        <v>769</v>
      </c>
      <c r="S92" s="178" t="s">
        <v>48</v>
      </c>
      <c r="T92" s="179">
        <v>880</v>
      </c>
      <c r="U92" s="179">
        <v>0</v>
      </c>
      <c r="V92" s="179">
        <v>880</v>
      </c>
    </row>
    <row r="93" spans="1:22" ht="26.1" customHeight="1">
      <c r="A93" s="171" t="s">
        <v>584</v>
      </c>
      <c r="B93" s="185">
        <v>503</v>
      </c>
      <c r="C93" s="185">
        <v>203</v>
      </c>
      <c r="D93" s="187">
        <v>0</v>
      </c>
      <c r="E93" s="188">
        <f t="shared" si="6"/>
        <v>0</v>
      </c>
      <c r="F93" s="189">
        <f t="shared" si="7"/>
        <v>0</v>
      </c>
      <c r="P93" s="166" t="s">
        <v>584</v>
      </c>
      <c r="Q93" s="163">
        <v>0</v>
      </c>
      <c r="S93" s="178" t="s">
        <v>584</v>
      </c>
      <c r="T93" s="179">
        <v>0</v>
      </c>
      <c r="U93" s="179">
        <v>0</v>
      </c>
      <c r="V93" s="179">
        <v>0</v>
      </c>
    </row>
    <row r="94" spans="1:22" ht="26.1" customHeight="1">
      <c r="A94" s="171" t="s">
        <v>1641</v>
      </c>
      <c r="B94" s="184">
        <v>503</v>
      </c>
      <c r="C94" s="184">
        <v>203</v>
      </c>
      <c r="D94" s="187">
        <v>0</v>
      </c>
      <c r="E94" s="188">
        <f t="shared" si="6"/>
        <v>0</v>
      </c>
      <c r="F94" s="189">
        <f t="shared" si="7"/>
        <v>0</v>
      </c>
      <c r="P94" s="166" t="s">
        <v>1641</v>
      </c>
      <c r="Q94" s="163">
        <v>0</v>
      </c>
      <c r="S94" s="178" t="s">
        <v>1047</v>
      </c>
      <c r="T94" s="179">
        <v>0</v>
      </c>
      <c r="U94" s="179">
        <v>0</v>
      </c>
      <c r="V94" s="179">
        <v>0</v>
      </c>
    </row>
    <row r="95" spans="1:22" ht="26.1" customHeight="1">
      <c r="A95" s="169" t="s">
        <v>1048</v>
      </c>
      <c r="B95" s="184">
        <v>14924</v>
      </c>
      <c r="C95" s="184">
        <v>17299</v>
      </c>
      <c r="D95" s="187">
        <v>21498</v>
      </c>
      <c r="E95" s="188">
        <f t="shared" ref="E95:E110" si="8">IF(C95*D95=0,,ROUND(D95/C95*100,1))</f>
        <v>124.3</v>
      </c>
      <c r="F95" s="189">
        <f t="shared" ref="F95:F110" si="9">IF(Q95*D95=0,,ROUND(D95/Q95*100,1))</f>
        <v>111.4</v>
      </c>
      <c r="P95" s="163" t="s">
        <v>1048</v>
      </c>
      <c r="Q95" s="163">
        <f>SUM(Q96,Q98,Q102,Q104,Q107)</f>
        <v>19295</v>
      </c>
      <c r="S95" s="178" t="s">
        <v>1279</v>
      </c>
      <c r="T95" s="179">
        <v>21498</v>
      </c>
      <c r="U95" s="179">
        <v>0</v>
      </c>
      <c r="V95" s="179">
        <v>21498</v>
      </c>
    </row>
    <row r="96" spans="1:22" ht="26.1" customHeight="1">
      <c r="A96" s="170" t="s">
        <v>1642</v>
      </c>
      <c r="B96" s="184">
        <v>212</v>
      </c>
      <c r="C96" s="184">
        <v>212</v>
      </c>
      <c r="D96" s="187">
        <v>88</v>
      </c>
      <c r="E96" s="188">
        <f t="shared" si="8"/>
        <v>41.5</v>
      </c>
      <c r="F96" s="189">
        <f t="shared" si="9"/>
        <v>41.7</v>
      </c>
      <c r="P96" s="165" t="s">
        <v>1642</v>
      </c>
      <c r="Q96" s="163">
        <v>211</v>
      </c>
      <c r="S96" s="178" t="s">
        <v>1280</v>
      </c>
      <c r="T96" s="179">
        <v>88</v>
      </c>
      <c r="U96" s="179">
        <v>0</v>
      </c>
      <c r="V96" s="179">
        <v>88</v>
      </c>
    </row>
    <row r="97" spans="1:22" ht="26.1" customHeight="1">
      <c r="A97" s="171" t="s">
        <v>1643</v>
      </c>
      <c r="B97" s="184">
        <v>212</v>
      </c>
      <c r="C97" s="184">
        <v>212</v>
      </c>
      <c r="D97" s="187">
        <v>88</v>
      </c>
      <c r="E97" s="188">
        <f t="shared" si="8"/>
        <v>41.5</v>
      </c>
      <c r="F97" s="189">
        <f t="shared" si="9"/>
        <v>41.7</v>
      </c>
      <c r="P97" s="166" t="s">
        <v>1643</v>
      </c>
      <c r="Q97" s="163">
        <v>211</v>
      </c>
      <c r="S97" s="178" t="s">
        <v>1281</v>
      </c>
      <c r="T97" s="179">
        <v>88</v>
      </c>
      <c r="U97" s="179">
        <v>0</v>
      </c>
      <c r="V97" s="179">
        <v>88</v>
      </c>
    </row>
    <row r="98" spans="1:22" ht="26.1" customHeight="1">
      <c r="A98" s="171" t="s">
        <v>109</v>
      </c>
      <c r="B98" s="184">
        <v>13544</v>
      </c>
      <c r="C98" s="184">
        <v>15509</v>
      </c>
      <c r="D98" s="187">
        <v>19426</v>
      </c>
      <c r="E98" s="188">
        <f t="shared" si="8"/>
        <v>125.3</v>
      </c>
      <c r="F98" s="189">
        <f t="shared" si="9"/>
        <v>113</v>
      </c>
      <c r="P98" s="166" t="s">
        <v>109</v>
      </c>
      <c r="Q98" s="163">
        <v>17188</v>
      </c>
      <c r="S98" s="178" t="s">
        <v>109</v>
      </c>
      <c r="T98" s="179">
        <v>19426</v>
      </c>
      <c r="U98" s="179">
        <v>0</v>
      </c>
      <c r="V98" s="179">
        <v>19426</v>
      </c>
    </row>
    <row r="99" spans="1:22" ht="26.1" customHeight="1">
      <c r="A99" s="171" t="s">
        <v>1634</v>
      </c>
      <c r="B99" s="184">
        <v>10134</v>
      </c>
      <c r="C99" s="184">
        <v>12099</v>
      </c>
      <c r="D99" s="187">
        <v>12571</v>
      </c>
      <c r="E99" s="188">
        <f t="shared" si="8"/>
        <v>103.9</v>
      </c>
      <c r="F99" s="189">
        <f t="shared" si="9"/>
        <v>100</v>
      </c>
      <c r="P99" s="166" t="s">
        <v>1634</v>
      </c>
      <c r="Q99" s="163">
        <v>12574</v>
      </c>
      <c r="S99" s="178" t="s">
        <v>36</v>
      </c>
      <c r="T99" s="179">
        <v>12571</v>
      </c>
      <c r="U99" s="179">
        <v>0</v>
      </c>
      <c r="V99" s="179">
        <v>12571</v>
      </c>
    </row>
    <row r="100" spans="1:22" ht="26.1" customHeight="1">
      <c r="A100" s="171" t="s">
        <v>1637</v>
      </c>
      <c r="B100" s="184">
        <v>3410</v>
      </c>
      <c r="C100" s="184">
        <v>3410</v>
      </c>
      <c r="D100" s="187">
        <v>6835</v>
      </c>
      <c r="E100" s="188">
        <f t="shared" si="8"/>
        <v>200.4</v>
      </c>
      <c r="F100" s="189">
        <f t="shared" si="9"/>
        <v>148.1</v>
      </c>
      <c r="P100" s="166" t="s">
        <v>1637</v>
      </c>
      <c r="Q100" s="163">
        <v>4614</v>
      </c>
      <c r="S100" s="178" t="s">
        <v>38</v>
      </c>
      <c r="T100" s="179">
        <v>6835</v>
      </c>
      <c r="U100" s="179">
        <v>0</v>
      </c>
      <c r="V100" s="179">
        <v>6835</v>
      </c>
    </row>
    <row r="101" spans="1:22" ht="26.1" customHeight="1">
      <c r="A101" s="171" t="s">
        <v>1644</v>
      </c>
      <c r="B101" s="184">
        <v>0</v>
      </c>
      <c r="C101" s="184">
        <v>0</v>
      </c>
      <c r="D101" s="187">
        <v>20</v>
      </c>
      <c r="E101" s="188">
        <f t="shared" si="8"/>
        <v>0</v>
      </c>
      <c r="F101" s="189">
        <f t="shared" si="9"/>
        <v>0</v>
      </c>
      <c r="P101" s="166" t="s">
        <v>1644</v>
      </c>
      <c r="Q101" s="163">
        <v>0</v>
      </c>
      <c r="S101" s="178" t="s">
        <v>1282</v>
      </c>
      <c r="T101" s="179">
        <v>20</v>
      </c>
      <c r="U101" s="179">
        <v>0</v>
      </c>
      <c r="V101" s="179">
        <v>20</v>
      </c>
    </row>
    <row r="102" spans="1:22" ht="26.1" customHeight="1">
      <c r="A102" s="175" t="s">
        <v>111</v>
      </c>
      <c r="B102" s="184">
        <v>0</v>
      </c>
      <c r="C102" s="184">
        <v>303</v>
      </c>
      <c r="D102" s="187">
        <v>130</v>
      </c>
      <c r="E102" s="188">
        <f t="shared" si="8"/>
        <v>42.9</v>
      </c>
      <c r="F102" s="189">
        <f t="shared" si="9"/>
        <v>83.3</v>
      </c>
      <c r="P102" s="172" t="s">
        <v>111</v>
      </c>
      <c r="Q102" s="163">
        <v>156</v>
      </c>
      <c r="S102" s="178" t="s">
        <v>111</v>
      </c>
      <c r="T102" s="179">
        <v>130</v>
      </c>
      <c r="U102" s="179">
        <v>0</v>
      </c>
      <c r="V102" s="179">
        <v>130</v>
      </c>
    </row>
    <row r="103" spans="1:22" ht="26.1" customHeight="1">
      <c r="A103" s="170" t="s">
        <v>36</v>
      </c>
      <c r="B103" s="184">
        <v>0</v>
      </c>
      <c r="C103" s="184">
        <v>303</v>
      </c>
      <c r="D103" s="187">
        <v>130</v>
      </c>
      <c r="E103" s="188">
        <f t="shared" si="8"/>
        <v>42.9</v>
      </c>
      <c r="F103" s="189">
        <f t="shared" si="9"/>
        <v>1083.3</v>
      </c>
      <c r="P103" s="165" t="s">
        <v>36</v>
      </c>
      <c r="Q103" s="163">
        <v>12</v>
      </c>
      <c r="S103" s="178" t="s">
        <v>36</v>
      </c>
      <c r="T103" s="179">
        <v>130</v>
      </c>
      <c r="U103" s="179">
        <v>0</v>
      </c>
      <c r="V103" s="179">
        <v>130</v>
      </c>
    </row>
    <row r="104" spans="1:22" ht="26.1" customHeight="1">
      <c r="A104" s="169" t="s">
        <v>113</v>
      </c>
      <c r="B104" s="184">
        <v>0</v>
      </c>
      <c r="C104" s="184">
        <v>0</v>
      </c>
      <c r="D104" s="187">
        <v>540</v>
      </c>
      <c r="E104" s="188">
        <f t="shared" si="8"/>
        <v>0</v>
      </c>
      <c r="F104" s="189">
        <f t="shared" si="9"/>
        <v>216</v>
      </c>
      <c r="P104" s="163" t="s">
        <v>113</v>
      </c>
      <c r="Q104" s="163">
        <v>250</v>
      </c>
      <c r="S104" s="178" t="s">
        <v>113</v>
      </c>
      <c r="T104" s="179">
        <v>540</v>
      </c>
      <c r="U104" s="179">
        <v>0</v>
      </c>
      <c r="V104" s="179">
        <v>540</v>
      </c>
    </row>
    <row r="105" spans="1:22" ht="26.1" customHeight="1">
      <c r="A105" s="170" t="s">
        <v>36</v>
      </c>
      <c r="B105" s="184">
        <v>0</v>
      </c>
      <c r="C105" s="184">
        <v>0</v>
      </c>
      <c r="D105" s="187">
        <v>239</v>
      </c>
      <c r="E105" s="188">
        <f t="shared" si="8"/>
        <v>0</v>
      </c>
      <c r="F105" s="189">
        <f t="shared" si="9"/>
        <v>0</v>
      </c>
      <c r="P105" s="165" t="s">
        <v>36</v>
      </c>
      <c r="Q105" s="163">
        <v>0</v>
      </c>
      <c r="S105" s="178" t="s">
        <v>36</v>
      </c>
      <c r="T105" s="179">
        <v>239</v>
      </c>
      <c r="U105" s="179">
        <v>0</v>
      </c>
      <c r="V105" s="179">
        <v>239</v>
      </c>
    </row>
    <row r="106" spans="1:22" ht="26.1" customHeight="1">
      <c r="A106" s="170" t="s">
        <v>1637</v>
      </c>
      <c r="B106" s="184">
        <v>0</v>
      </c>
      <c r="C106" s="184">
        <v>0</v>
      </c>
      <c r="D106" s="187">
        <v>301</v>
      </c>
      <c r="E106" s="188">
        <f t="shared" si="8"/>
        <v>0</v>
      </c>
      <c r="F106" s="189">
        <f t="shared" si="9"/>
        <v>120.4</v>
      </c>
      <c r="P106" s="165" t="s">
        <v>1637</v>
      </c>
      <c r="Q106" s="163">
        <v>250</v>
      </c>
      <c r="S106" s="178" t="s">
        <v>38</v>
      </c>
      <c r="T106" s="179">
        <v>301</v>
      </c>
      <c r="U106" s="179">
        <v>0</v>
      </c>
      <c r="V106" s="179">
        <v>301</v>
      </c>
    </row>
    <row r="107" spans="1:22" ht="26.1" customHeight="1">
      <c r="A107" s="170" t="s">
        <v>115</v>
      </c>
      <c r="B107" s="184">
        <v>1168</v>
      </c>
      <c r="C107" s="184">
        <v>1275</v>
      </c>
      <c r="D107" s="187">
        <v>1314</v>
      </c>
      <c r="E107" s="188">
        <f t="shared" si="8"/>
        <v>103.1</v>
      </c>
      <c r="F107" s="189">
        <f t="shared" si="9"/>
        <v>88.2</v>
      </c>
      <c r="P107" s="165" t="s">
        <v>115</v>
      </c>
      <c r="Q107" s="163">
        <v>1490</v>
      </c>
      <c r="S107" s="178" t="s">
        <v>115</v>
      </c>
      <c r="T107" s="179">
        <v>1314</v>
      </c>
      <c r="U107" s="179">
        <v>0</v>
      </c>
      <c r="V107" s="179">
        <v>1314</v>
      </c>
    </row>
    <row r="108" spans="1:22" ht="26.1" customHeight="1">
      <c r="A108" s="171" t="s">
        <v>36</v>
      </c>
      <c r="B108" s="184">
        <v>740</v>
      </c>
      <c r="C108" s="184">
        <v>847</v>
      </c>
      <c r="D108" s="187">
        <v>984</v>
      </c>
      <c r="E108" s="188">
        <f t="shared" si="8"/>
        <v>116.2</v>
      </c>
      <c r="F108" s="189">
        <f t="shared" si="9"/>
        <v>93.3</v>
      </c>
      <c r="P108" s="166" t="s">
        <v>36</v>
      </c>
      <c r="Q108" s="163">
        <v>1055</v>
      </c>
      <c r="S108" s="178" t="s">
        <v>36</v>
      </c>
      <c r="T108" s="179">
        <v>984</v>
      </c>
      <c r="U108" s="179">
        <v>0</v>
      </c>
      <c r="V108" s="179">
        <v>984</v>
      </c>
    </row>
    <row r="109" spans="1:22" ht="26.1" customHeight="1">
      <c r="A109" s="171" t="s">
        <v>38</v>
      </c>
      <c r="B109" s="184">
        <v>428</v>
      </c>
      <c r="C109" s="184">
        <v>428</v>
      </c>
      <c r="D109" s="187">
        <v>254</v>
      </c>
      <c r="E109" s="188">
        <f t="shared" si="8"/>
        <v>59.3</v>
      </c>
      <c r="F109" s="189">
        <f t="shared" si="9"/>
        <v>58.4</v>
      </c>
      <c r="P109" s="166" t="s">
        <v>38</v>
      </c>
      <c r="Q109" s="163">
        <v>435</v>
      </c>
      <c r="S109" s="178" t="s">
        <v>38</v>
      </c>
      <c r="T109" s="179">
        <v>254</v>
      </c>
      <c r="U109" s="179">
        <v>0</v>
      </c>
      <c r="V109" s="179">
        <v>254</v>
      </c>
    </row>
    <row r="110" spans="1:22" ht="26.1" customHeight="1">
      <c r="A110" s="171" t="s">
        <v>1242</v>
      </c>
      <c r="B110" s="184">
        <v>0</v>
      </c>
      <c r="C110" s="184">
        <v>0</v>
      </c>
      <c r="D110" s="187">
        <v>76</v>
      </c>
      <c r="E110" s="188">
        <f t="shared" si="8"/>
        <v>0</v>
      </c>
      <c r="F110" s="189">
        <f t="shared" si="9"/>
        <v>0</v>
      </c>
      <c r="P110" s="166" t="s">
        <v>1242</v>
      </c>
      <c r="Q110" s="163">
        <v>0</v>
      </c>
      <c r="S110" s="178" t="s">
        <v>1242</v>
      </c>
      <c r="T110" s="179">
        <v>76</v>
      </c>
      <c r="U110" s="179">
        <v>0</v>
      </c>
      <c r="V110" s="179">
        <v>76</v>
      </c>
    </row>
    <row r="111" spans="1:22" ht="26.1" customHeight="1">
      <c r="A111" s="169" t="s">
        <v>1049</v>
      </c>
      <c r="B111" s="184">
        <v>66920</v>
      </c>
      <c r="C111" s="184">
        <v>74397</v>
      </c>
      <c r="D111" s="187">
        <v>89386</v>
      </c>
      <c r="E111" s="188">
        <f t="shared" ref="E111:E127" si="10">IF(C111*D111=0,,ROUND(D111/C111*100,1))</f>
        <v>120.1</v>
      </c>
      <c r="F111" s="189">
        <f t="shared" ref="F111:F127" si="11">IF(Q111*D111=0,,ROUND(D111/Q111*100,1))</f>
        <v>98.7</v>
      </c>
      <c r="P111" s="163" t="s">
        <v>1049</v>
      </c>
      <c r="Q111" s="163">
        <f>SUM(Q112,Q115,Q121,Q125,Q128,Q130,Q133,Q137)</f>
        <v>90542</v>
      </c>
      <c r="S111" s="178" t="s">
        <v>117</v>
      </c>
      <c r="T111" s="179">
        <v>86619</v>
      </c>
      <c r="U111" s="179">
        <v>2767</v>
      </c>
      <c r="V111" s="179">
        <v>89386</v>
      </c>
    </row>
    <row r="112" spans="1:22" ht="26.1" customHeight="1">
      <c r="A112" s="171" t="s">
        <v>119</v>
      </c>
      <c r="B112" s="184">
        <v>1679</v>
      </c>
      <c r="C112" s="184">
        <v>1708</v>
      </c>
      <c r="D112" s="187">
        <v>1683</v>
      </c>
      <c r="E112" s="188">
        <f t="shared" si="10"/>
        <v>98.5</v>
      </c>
      <c r="F112" s="189">
        <f t="shared" si="11"/>
        <v>102.9</v>
      </c>
      <c r="P112" s="166" t="s">
        <v>119</v>
      </c>
      <c r="Q112" s="163">
        <v>1635</v>
      </c>
      <c r="S112" s="178" t="s">
        <v>119</v>
      </c>
      <c r="T112" s="179">
        <v>1683</v>
      </c>
      <c r="U112" s="179">
        <v>0</v>
      </c>
      <c r="V112" s="179">
        <v>1683</v>
      </c>
    </row>
    <row r="113" spans="1:22" ht="26.1" customHeight="1">
      <c r="A113" s="170" t="s">
        <v>36</v>
      </c>
      <c r="B113" s="184">
        <v>1025</v>
      </c>
      <c r="C113" s="184">
        <v>1054</v>
      </c>
      <c r="D113" s="187">
        <v>1071</v>
      </c>
      <c r="E113" s="188">
        <f t="shared" si="10"/>
        <v>101.6</v>
      </c>
      <c r="F113" s="189">
        <f t="shared" si="11"/>
        <v>102.1</v>
      </c>
      <c r="P113" s="165" t="s">
        <v>36</v>
      </c>
      <c r="Q113" s="163">
        <v>1049</v>
      </c>
      <c r="S113" s="178" t="s">
        <v>36</v>
      </c>
      <c r="T113" s="179">
        <v>1071</v>
      </c>
      <c r="U113" s="179">
        <v>0</v>
      </c>
      <c r="V113" s="179">
        <v>1071</v>
      </c>
    </row>
    <row r="114" spans="1:22" ht="26.1" customHeight="1">
      <c r="A114" s="170" t="s">
        <v>38</v>
      </c>
      <c r="B114" s="184">
        <v>654</v>
      </c>
      <c r="C114" s="184">
        <v>654</v>
      </c>
      <c r="D114" s="187">
        <v>612</v>
      </c>
      <c r="E114" s="188">
        <f t="shared" si="10"/>
        <v>93.6</v>
      </c>
      <c r="F114" s="189">
        <f t="shared" si="11"/>
        <v>104.4</v>
      </c>
      <c r="P114" s="165" t="s">
        <v>38</v>
      </c>
      <c r="Q114" s="163">
        <v>586</v>
      </c>
      <c r="S114" s="178" t="s">
        <v>38</v>
      </c>
      <c r="T114" s="179">
        <v>612</v>
      </c>
      <c r="U114" s="179">
        <v>0</v>
      </c>
      <c r="V114" s="179">
        <v>612</v>
      </c>
    </row>
    <row r="115" spans="1:22" ht="26.1" customHeight="1">
      <c r="A115" s="170" t="s">
        <v>121</v>
      </c>
      <c r="B115" s="184">
        <v>54220</v>
      </c>
      <c r="C115" s="184">
        <v>61499</v>
      </c>
      <c r="D115" s="187">
        <v>74338</v>
      </c>
      <c r="E115" s="188">
        <f t="shared" si="10"/>
        <v>120.9</v>
      </c>
      <c r="F115" s="189">
        <f t="shared" si="11"/>
        <v>111.4</v>
      </c>
      <c r="P115" s="165" t="s">
        <v>121</v>
      </c>
      <c r="Q115" s="163">
        <v>66707</v>
      </c>
      <c r="S115" s="178" t="s">
        <v>121</v>
      </c>
      <c r="T115" s="179">
        <v>72496</v>
      </c>
      <c r="U115" s="179">
        <v>1842</v>
      </c>
      <c r="V115" s="179">
        <v>74338</v>
      </c>
    </row>
    <row r="116" spans="1:22" ht="26.1" customHeight="1">
      <c r="A116" s="170" t="s">
        <v>123</v>
      </c>
      <c r="B116" s="184">
        <v>3052</v>
      </c>
      <c r="C116" s="184">
        <v>3131</v>
      </c>
      <c r="D116" s="187">
        <v>3773</v>
      </c>
      <c r="E116" s="188">
        <f t="shared" si="10"/>
        <v>120.5</v>
      </c>
      <c r="F116" s="189">
        <f t="shared" si="11"/>
        <v>100</v>
      </c>
      <c r="P116" s="165" t="s">
        <v>123</v>
      </c>
      <c r="Q116" s="163">
        <v>3774</v>
      </c>
      <c r="S116" s="178" t="s">
        <v>123</v>
      </c>
      <c r="T116" s="179">
        <v>3496</v>
      </c>
      <c r="U116" s="179">
        <v>277</v>
      </c>
      <c r="V116" s="179">
        <v>3773</v>
      </c>
    </row>
    <row r="117" spans="1:22" ht="26.1" customHeight="1">
      <c r="A117" s="170" t="s">
        <v>125</v>
      </c>
      <c r="B117" s="184">
        <v>22089</v>
      </c>
      <c r="C117" s="184">
        <v>25366</v>
      </c>
      <c r="D117" s="187">
        <v>31281</v>
      </c>
      <c r="E117" s="188">
        <f t="shared" si="10"/>
        <v>123.3</v>
      </c>
      <c r="F117" s="189">
        <f t="shared" si="11"/>
        <v>126.4</v>
      </c>
      <c r="P117" s="165" t="s">
        <v>125</v>
      </c>
      <c r="Q117" s="163">
        <v>24751</v>
      </c>
      <c r="S117" s="178" t="s">
        <v>125</v>
      </c>
      <c r="T117" s="179">
        <v>30522</v>
      </c>
      <c r="U117" s="179">
        <v>759</v>
      </c>
      <c r="V117" s="179">
        <v>31281</v>
      </c>
    </row>
    <row r="118" spans="1:22" ht="26.1" customHeight="1">
      <c r="A118" s="171" t="s">
        <v>127</v>
      </c>
      <c r="B118" s="184">
        <v>18537</v>
      </c>
      <c r="C118" s="184">
        <v>21267</v>
      </c>
      <c r="D118" s="187">
        <v>25061</v>
      </c>
      <c r="E118" s="188">
        <f t="shared" si="10"/>
        <v>117.8</v>
      </c>
      <c r="F118" s="189">
        <f t="shared" si="11"/>
        <v>116</v>
      </c>
      <c r="P118" s="166" t="s">
        <v>127</v>
      </c>
      <c r="Q118" s="163">
        <v>21603</v>
      </c>
      <c r="S118" s="178" t="s">
        <v>127</v>
      </c>
      <c r="T118" s="179">
        <v>24501</v>
      </c>
      <c r="U118" s="179">
        <v>560</v>
      </c>
      <c r="V118" s="179">
        <v>25061</v>
      </c>
    </row>
    <row r="119" spans="1:22" ht="26.1" customHeight="1">
      <c r="A119" s="171" t="s">
        <v>129</v>
      </c>
      <c r="B119" s="184">
        <v>10542</v>
      </c>
      <c r="C119" s="184">
        <v>11735</v>
      </c>
      <c r="D119" s="187">
        <v>13221</v>
      </c>
      <c r="E119" s="188">
        <f t="shared" si="10"/>
        <v>112.7</v>
      </c>
      <c r="F119" s="189">
        <f t="shared" si="11"/>
        <v>95.4</v>
      </c>
      <c r="P119" s="166" t="s">
        <v>129</v>
      </c>
      <c r="Q119" s="163">
        <v>13864</v>
      </c>
      <c r="S119" s="178" t="s">
        <v>129</v>
      </c>
      <c r="T119" s="179">
        <v>13006</v>
      </c>
      <c r="U119" s="179">
        <v>215</v>
      </c>
      <c r="V119" s="179">
        <v>13221</v>
      </c>
    </row>
    <row r="120" spans="1:22" ht="26.1" customHeight="1">
      <c r="A120" s="170" t="s">
        <v>131</v>
      </c>
      <c r="B120" s="184">
        <v>0</v>
      </c>
      <c r="C120" s="184">
        <v>0</v>
      </c>
      <c r="D120" s="187">
        <v>1002</v>
      </c>
      <c r="E120" s="188">
        <f t="shared" si="10"/>
        <v>0</v>
      </c>
      <c r="F120" s="189">
        <f t="shared" si="11"/>
        <v>36.9</v>
      </c>
      <c r="P120" s="165" t="s">
        <v>131</v>
      </c>
      <c r="Q120" s="163">
        <v>2715</v>
      </c>
      <c r="S120" s="178" t="s">
        <v>131</v>
      </c>
      <c r="T120" s="179">
        <v>971</v>
      </c>
      <c r="U120" s="179">
        <v>31</v>
      </c>
      <c r="V120" s="179">
        <v>1002</v>
      </c>
    </row>
    <row r="121" spans="1:22" ht="26.1" customHeight="1">
      <c r="A121" s="170" t="s">
        <v>133</v>
      </c>
      <c r="B121" s="184">
        <v>2069</v>
      </c>
      <c r="C121" s="184">
        <v>2248</v>
      </c>
      <c r="D121" s="187">
        <v>2332</v>
      </c>
      <c r="E121" s="188">
        <f t="shared" si="10"/>
        <v>103.7</v>
      </c>
      <c r="F121" s="189">
        <f t="shared" si="11"/>
        <v>100.9</v>
      </c>
      <c r="P121" s="165" t="s">
        <v>133</v>
      </c>
      <c r="Q121" s="163">
        <v>2312</v>
      </c>
      <c r="S121" s="178" t="s">
        <v>133</v>
      </c>
      <c r="T121" s="179">
        <v>2326</v>
      </c>
      <c r="U121" s="179">
        <v>6</v>
      </c>
      <c r="V121" s="179">
        <v>2332</v>
      </c>
    </row>
    <row r="122" spans="1:22" ht="26.1" customHeight="1">
      <c r="A122" s="170" t="s">
        <v>134</v>
      </c>
      <c r="B122" s="184">
        <v>0</v>
      </c>
      <c r="C122" s="184">
        <v>0</v>
      </c>
      <c r="D122" s="187">
        <v>6</v>
      </c>
      <c r="E122" s="188">
        <f t="shared" si="10"/>
        <v>0</v>
      </c>
      <c r="F122" s="189">
        <f t="shared" si="11"/>
        <v>2.1</v>
      </c>
      <c r="P122" s="165" t="s">
        <v>134</v>
      </c>
      <c r="Q122" s="163">
        <v>286</v>
      </c>
      <c r="S122" s="178" t="s">
        <v>134</v>
      </c>
      <c r="T122" s="179">
        <v>0</v>
      </c>
      <c r="U122" s="179">
        <v>6</v>
      </c>
      <c r="V122" s="179">
        <v>6</v>
      </c>
    </row>
    <row r="123" spans="1:22" ht="26.1" customHeight="1">
      <c r="A123" s="170" t="s">
        <v>136</v>
      </c>
      <c r="B123" s="184">
        <v>205</v>
      </c>
      <c r="C123" s="184">
        <v>205</v>
      </c>
      <c r="D123" s="187">
        <v>268</v>
      </c>
      <c r="E123" s="188">
        <f t="shared" si="10"/>
        <v>130.69999999999999</v>
      </c>
      <c r="F123" s="189">
        <f t="shared" si="11"/>
        <v>90.5</v>
      </c>
      <c r="P123" s="165" t="s">
        <v>136</v>
      </c>
      <c r="Q123" s="163">
        <v>296</v>
      </c>
      <c r="S123" s="178" t="s">
        <v>136</v>
      </c>
      <c r="T123" s="179">
        <v>268</v>
      </c>
      <c r="U123" s="179">
        <v>0</v>
      </c>
      <c r="V123" s="179">
        <v>268</v>
      </c>
    </row>
    <row r="124" spans="1:22" ht="26.1" customHeight="1">
      <c r="A124" s="171" t="s">
        <v>138</v>
      </c>
      <c r="B124" s="184">
        <v>1864</v>
      </c>
      <c r="C124" s="184">
        <v>2043</v>
      </c>
      <c r="D124" s="187">
        <v>2058</v>
      </c>
      <c r="E124" s="188">
        <f t="shared" si="10"/>
        <v>100.7</v>
      </c>
      <c r="F124" s="189">
        <f t="shared" si="11"/>
        <v>129.80000000000001</v>
      </c>
      <c r="P124" s="166" t="s">
        <v>138</v>
      </c>
      <c r="Q124" s="163">
        <v>1586</v>
      </c>
      <c r="S124" s="178" t="s">
        <v>138</v>
      </c>
      <c r="T124" s="179">
        <v>2058</v>
      </c>
      <c r="U124" s="179">
        <v>0</v>
      </c>
      <c r="V124" s="179">
        <v>2058</v>
      </c>
    </row>
    <row r="125" spans="1:22" ht="26.1" customHeight="1">
      <c r="A125" s="169" t="s">
        <v>140</v>
      </c>
      <c r="B125" s="184">
        <v>409</v>
      </c>
      <c r="C125" s="184">
        <v>449</v>
      </c>
      <c r="D125" s="187">
        <v>529</v>
      </c>
      <c r="E125" s="188">
        <f t="shared" si="10"/>
        <v>117.8</v>
      </c>
      <c r="F125" s="189">
        <f t="shared" si="11"/>
        <v>73.900000000000006</v>
      </c>
      <c r="P125" s="163" t="s">
        <v>140</v>
      </c>
      <c r="Q125" s="163">
        <v>716</v>
      </c>
      <c r="S125" s="178" t="s">
        <v>140</v>
      </c>
      <c r="T125" s="179">
        <v>529</v>
      </c>
      <c r="U125" s="179">
        <v>0</v>
      </c>
      <c r="V125" s="179">
        <v>529</v>
      </c>
    </row>
    <row r="126" spans="1:22" ht="26.1" customHeight="1">
      <c r="A126" s="170" t="s">
        <v>1243</v>
      </c>
      <c r="B126" s="184">
        <v>54</v>
      </c>
      <c r="C126" s="184">
        <v>54</v>
      </c>
      <c r="D126" s="187">
        <v>54</v>
      </c>
      <c r="E126" s="188">
        <f t="shared" si="10"/>
        <v>100</v>
      </c>
      <c r="F126" s="189">
        <f t="shared" si="11"/>
        <v>0</v>
      </c>
      <c r="P126" s="165" t="s">
        <v>1243</v>
      </c>
      <c r="Q126" s="163">
        <v>0</v>
      </c>
      <c r="S126" s="178" t="s">
        <v>1243</v>
      </c>
      <c r="T126" s="179">
        <v>54</v>
      </c>
      <c r="U126" s="179">
        <v>0</v>
      </c>
      <c r="V126" s="179">
        <v>54</v>
      </c>
    </row>
    <row r="127" spans="1:22" ht="26.1" customHeight="1">
      <c r="A127" s="170" t="s">
        <v>142</v>
      </c>
      <c r="B127" s="184">
        <v>355</v>
      </c>
      <c r="C127" s="184">
        <v>395</v>
      </c>
      <c r="D127" s="187">
        <v>475</v>
      </c>
      <c r="E127" s="188">
        <f t="shared" si="10"/>
        <v>120.3</v>
      </c>
      <c r="F127" s="189">
        <f t="shared" si="11"/>
        <v>66.3</v>
      </c>
      <c r="P127" s="165" t="s">
        <v>142</v>
      </c>
      <c r="Q127" s="163">
        <v>716</v>
      </c>
      <c r="S127" s="178" t="s">
        <v>142</v>
      </c>
      <c r="T127" s="179">
        <v>475</v>
      </c>
      <c r="U127" s="179">
        <v>0</v>
      </c>
      <c r="V127" s="179">
        <v>475</v>
      </c>
    </row>
    <row r="128" spans="1:22" ht="26.1" customHeight="1">
      <c r="A128" s="170" t="s">
        <v>1645</v>
      </c>
      <c r="B128" s="184">
        <v>517</v>
      </c>
      <c r="C128" s="184">
        <v>590</v>
      </c>
      <c r="D128" s="187">
        <v>918</v>
      </c>
      <c r="E128" s="188">
        <f t="shared" ref="E128:E141" si="12">IF(C128*D128=0,,ROUND(D128/C128*100,1))</f>
        <v>155.6</v>
      </c>
      <c r="F128" s="189">
        <f t="shared" ref="F128:F141" si="13">IF(Q128*D128=0,,ROUND(D128/Q128*100,1))</f>
        <v>152</v>
      </c>
      <c r="P128" s="165" t="s">
        <v>1645</v>
      </c>
      <c r="Q128" s="163">
        <v>604</v>
      </c>
      <c r="S128" s="178" t="s">
        <v>144</v>
      </c>
      <c r="T128" s="179">
        <v>918</v>
      </c>
      <c r="U128" s="179">
        <v>0</v>
      </c>
      <c r="V128" s="179">
        <v>918</v>
      </c>
    </row>
    <row r="129" spans="1:22" ht="26.1" customHeight="1">
      <c r="A129" s="170" t="s">
        <v>146</v>
      </c>
      <c r="B129" s="184">
        <v>517</v>
      </c>
      <c r="C129" s="184">
        <v>590</v>
      </c>
      <c r="D129" s="187">
        <v>918</v>
      </c>
      <c r="E129" s="188">
        <f t="shared" si="12"/>
        <v>155.6</v>
      </c>
      <c r="F129" s="189">
        <f t="shared" si="13"/>
        <v>152</v>
      </c>
      <c r="P129" s="165" t="s">
        <v>146</v>
      </c>
      <c r="Q129" s="163">
        <v>604</v>
      </c>
      <c r="S129" s="178" t="s">
        <v>146</v>
      </c>
      <c r="T129" s="179">
        <v>918</v>
      </c>
      <c r="U129" s="179">
        <v>0</v>
      </c>
      <c r="V129" s="179">
        <v>918</v>
      </c>
    </row>
    <row r="130" spans="1:22" ht="26.1" customHeight="1">
      <c r="A130" s="171" t="s">
        <v>148</v>
      </c>
      <c r="B130" s="184">
        <v>293</v>
      </c>
      <c r="C130" s="184">
        <v>332</v>
      </c>
      <c r="D130" s="187">
        <v>371</v>
      </c>
      <c r="E130" s="188">
        <f t="shared" si="12"/>
        <v>111.7</v>
      </c>
      <c r="F130" s="189">
        <f t="shared" si="13"/>
        <v>27.2</v>
      </c>
      <c r="P130" s="166" t="s">
        <v>148</v>
      </c>
      <c r="Q130" s="163">
        <v>1364</v>
      </c>
      <c r="S130" s="178" t="s">
        <v>148</v>
      </c>
      <c r="T130" s="179">
        <v>371</v>
      </c>
      <c r="U130" s="179">
        <v>0</v>
      </c>
      <c r="V130" s="179">
        <v>371</v>
      </c>
    </row>
    <row r="131" spans="1:22" ht="26.1" customHeight="1">
      <c r="A131" s="170" t="s">
        <v>151</v>
      </c>
      <c r="B131" s="184">
        <v>293</v>
      </c>
      <c r="C131" s="184">
        <v>332</v>
      </c>
      <c r="D131" s="187">
        <v>370</v>
      </c>
      <c r="E131" s="188">
        <f t="shared" si="12"/>
        <v>111.4</v>
      </c>
      <c r="F131" s="189">
        <f t="shared" si="13"/>
        <v>96.9</v>
      </c>
      <c r="P131" s="165" t="s">
        <v>151</v>
      </c>
      <c r="Q131" s="163">
        <v>382</v>
      </c>
      <c r="S131" s="178" t="s">
        <v>151</v>
      </c>
      <c r="T131" s="179">
        <v>370</v>
      </c>
      <c r="U131" s="179">
        <v>0</v>
      </c>
      <c r="V131" s="179">
        <v>370</v>
      </c>
    </row>
    <row r="132" spans="1:22" ht="26.1" customHeight="1">
      <c r="A132" s="170" t="s">
        <v>1244</v>
      </c>
      <c r="B132" s="184">
        <v>0</v>
      </c>
      <c r="C132" s="184">
        <v>0</v>
      </c>
      <c r="D132" s="187">
        <v>1</v>
      </c>
      <c r="E132" s="188">
        <f t="shared" si="12"/>
        <v>0</v>
      </c>
      <c r="F132" s="189">
        <f t="shared" si="13"/>
        <v>0</v>
      </c>
      <c r="P132" s="165" t="s">
        <v>1244</v>
      </c>
      <c r="Q132" s="163">
        <v>0</v>
      </c>
      <c r="S132" s="178" t="s">
        <v>1244</v>
      </c>
      <c r="T132" s="179">
        <v>1</v>
      </c>
      <c r="U132" s="179">
        <v>0</v>
      </c>
      <c r="V132" s="179">
        <v>1</v>
      </c>
    </row>
    <row r="133" spans="1:22" ht="26.1" customHeight="1">
      <c r="A133" s="170" t="s">
        <v>153</v>
      </c>
      <c r="B133" s="184">
        <v>1545</v>
      </c>
      <c r="C133" s="184">
        <v>1545</v>
      </c>
      <c r="D133" s="187">
        <v>2872</v>
      </c>
      <c r="E133" s="188">
        <f t="shared" si="12"/>
        <v>185.9</v>
      </c>
      <c r="F133" s="189">
        <f t="shared" si="13"/>
        <v>25.8</v>
      </c>
      <c r="P133" s="165" t="s">
        <v>153</v>
      </c>
      <c r="Q133" s="163">
        <v>11121</v>
      </c>
      <c r="S133" s="178" t="s">
        <v>153</v>
      </c>
      <c r="T133" s="179">
        <v>1998</v>
      </c>
      <c r="U133" s="179">
        <v>874</v>
      </c>
      <c r="V133" s="179">
        <v>2872</v>
      </c>
    </row>
    <row r="134" spans="1:22" ht="26.1" customHeight="1">
      <c r="A134" s="171" t="s">
        <v>154</v>
      </c>
      <c r="B134" s="184">
        <v>0</v>
      </c>
      <c r="C134" s="184">
        <v>0</v>
      </c>
      <c r="D134" s="187">
        <v>344</v>
      </c>
      <c r="E134" s="188">
        <f t="shared" si="12"/>
        <v>0</v>
      </c>
      <c r="F134" s="189">
        <f t="shared" si="13"/>
        <v>82.5</v>
      </c>
      <c r="P134" s="166" t="s">
        <v>154</v>
      </c>
      <c r="Q134" s="163">
        <v>417</v>
      </c>
      <c r="S134" s="178" t="s">
        <v>154</v>
      </c>
      <c r="T134" s="179">
        <v>0</v>
      </c>
      <c r="U134" s="179">
        <v>344</v>
      </c>
      <c r="V134" s="179">
        <v>344</v>
      </c>
    </row>
    <row r="135" spans="1:22" ht="26.1" customHeight="1">
      <c r="A135" s="171" t="s">
        <v>156</v>
      </c>
      <c r="B135" s="184">
        <v>885</v>
      </c>
      <c r="C135" s="184">
        <v>885</v>
      </c>
      <c r="D135" s="187">
        <v>1240</v>
      </c>
      <c r="E135" s="188">
        <f t="shared" si="12"/>
        <v>140.1</v>
      </c>
      <c r="F135" s="189">
        <f t="shared" si="13"/>
        <v>71.5</v>
      </c>
      <c r="P135" s="166" t="s">
        <v>156</v>
      </c>
      <c r="Q135" s="163">
        <v>1734</v>
      </c>
      <c r="S135" s="178" t="s">
        <v>156</v>
      </c>
      <c r="T135" s="179">
        <v>884</v>
      </c>
      <c r="U135" s="179">
        <v>356</v>
      </c>
      <c r="V135" s="179">
        <v>1240</v>
      </c>
    </row>
    <row r="136" spans="1:22" ht="26.1" customHeight="1">
      <c r="A136" s="170" t="s">
        <v>158</v>
      </c>
      <c r="B136" s="184">
        <v>660</v>
      </c>
      <c r="C136" s="184">
        <v>660</v>
      </c>
      <c r="D136" s="187">
        <v>1288</v>
      </c>
      <c r="E136" s="188">
        <f t="shared" si="12"/>
        <v>195.2</v>
      </c>
      <c r="F136" s="189">
        <f t="shared" si="13"/>
        <v>14.4</v>
      </c>
      <c r="P136" s="165" t="s">
        <v>158</v>
      </c>
      <c r="Q136" s="163">
        <v>8970</v>
      </c>
      <c r="S136" s="178" t="s">
        <v>158</v>
      </c>
      <c r="T136" s="179">
        <v>1114</v>
      </c>
      <c r="U136" s="179">
        <v>174</v>
      </c>
      <c r="V136" s="179">
        <v>1288</v>
      </c>
    </row>
    <row r="137" spans="1:22" ht="26.1" customHeight="1">
      <c r="A137" s="170" t="s">
        <v>1050</v>
      </c>
      <c r="B137" s="184">
        <v>6188</v>
      </c>
      <c r="C137" s="184">
        <v>6026</v>
      </c>
      <c r="D137" s="187">
        <v>6343</v>
      </c>
      <c r="E137" s="188">
        <f t="shared" si="12"/>
        <v>105.3</v>
      </c>
      <c r="F137" s="189">
        <f t="shared" si="13"/>
        <v>104.3</v>
      </c>
      <c r="P137" s="165" t="s">
        <v>1050</v>
      </c>
      <c r="Q137" s="163">
        <v>6083</v>
      </c>
      <c r="S137" s="178" t="s">
        <v>1050</v>
      </c>
      <c r="T137" s="179">
        <v>6298</v>
      </c>
      <c r="U137" s="179">
        <v>45</v>
      </c>
      <c r="V137" s="179">
        <v>6343</v>
      </c>
    </row>
    <row r="138" spans="1:22" ht="26.1" customHeight="1">
      <c r="A138" s="169" t="s">
        <v>1051</v>
      </c>
      <c r="B138" s="184">
        <v>531</v>
      </c>
      <c r="C138" s="184">
        <v>541</v>
      </c>
      <c r="D138" s="187">
        <v>460</v>
      </c>
      <c r="E138" s="188">
        <f t="shared" si="12"/>
        <v>85</v>
      </c>
      <c r="F138" s="189">
        <f t="shared" si="13"/>
        <v>43.7</v>
      </c>
      <c r="P138" s="163" t="s">
        <v>1051</v>
      </c>
      <c r="Q138" s="163">
        <v>1053</v>
      </c>
      <c r="S138" s="178" t="s">
        <v>161</v>
      </c>
      <c r="T138" s="179">
        <v>460</v>
      </c>
      <c r="U138" s="179">
        <v>0</v>
      </c>
      <c r="V138" s="179">
        <v>460</v>
      </c>
    </row>
    <row r="139" spans="1:22" ht="26.1" customHeight="1">
      <c r="A139" s="170" t="s">
        <v>167</v>
      </c>
      <c r="B139" s="184">
        <v>231</v>
      </c>
      <c r="C139" s="184">
        <v>241</v>
      </c>
      <c r="D139" s="187">
        <v>247</v>
      </c>
      <c r="E139" s="188">
        <f t="shared" si="12"/>
        <v>102.5</v>
      </c>
      <c r="F139" s="189">
        <f t="shared" si="13"/>
        <v>128</v>
      </c>
      <c r="P139" s="165" t="s">
        <v>167</v>
      </c>
      <c r="Q139" s="163">
        <v>193</v>
      </c>
      <c r="S139" s="178" t="s">
        <v>167</v>
      </c>
      <c r="T139" s="179">
        <v>247</v>
      </c>
      <c r="U139" s="179">
        <v>0</v>
      </c>
      <c r="V139" s="179">
        <v>247</v>
      </c>
    </row>
    <row r="140" spans="1:22" ht="26.1" customHeight="1">
      <c r="A140" s="170" t="s">
        <v>164</v>
      </c>
      <c r="B140" s="184">
        <v>56</v>
      </c>
      <c r="C140" s="184">
        <v>66</v>
      </c>
      <c r="D140" s="187">
        <v>62</v>
      </c>
      <c r="E140" s="188">
        <f t="shared" si="12"/>
        <v>93.9</v>
      </c>
      <c r="F140" s="189">
        <f t="shared" si="13"/>
        <v>68.099999999999994</v>
      </c>
      <c r="P140" s="165" t="s">
        <v>164</v>
      </c>
      <c r="Q140" s="163">
        <v>91</v>
      </c>
      <c r="S140" s="178" t="s">
        <v>164</v>
      </c>
      <c r="T140" s="179">
        <v>62</v>
      </c>
      <c r="U140" s="179">
        <v>0</v>
      </c>
      <c r="V140" s="179">
        <v>62</v>
      </c>
    </row>
    <row r="141" spans="1:22" ht="26.1" customHeight="1">
      <c r="A141" s="170" t="s">
        <v>169</v>
      </c>
      <c r="B141" s="184">
        <v>175</v>
      </c>
      <c r="C141" s="184">
        <v>175</v>
      </c>
      <c r="D141" s="187">
        <v>185</v>
      </c>
      <c r="E141" s="188">
        <f t="shared" si="12"/>
        <v>105.7</v>
      </c>
      <c r="F141" s="189">
        <f t="shared" si="13"/>
        <v>181.4</v>
      </c>
      <c r="P141" s="165" t="s">
        <v>169</v>
      </c>
      <c r="Q141" s="163">
        <v>102</v>
      </c>
      <c r="S141" s="178" t="s">
        <v>169</v>
      </c>
      <c r="T141" s="179">
        <v>185</v>
      </c>
      <c r="U141" s="179">
        <v>0</v>
      </c>
      <c r="V141" s="179">
        <v>185</v>
      </c>
    </row>
    <row r="142" spans="1:22" ht="26.1" customHeight="1">
      <c r="A142" s="170" t="s">
        <v>171</v>
      </c>
      <c r="B142" s="184">
        <v>300</v>
      </c>
      <c r="C142" s="184">
        <v>300</v>
      </c>
      <c r="D142" s="187">
        <v>213</v>
      </c>
      <c r="E142" s="188">
        <f t="shared" ref="E142:E164" si="14">IF(C142*D142=0,,ROUND(D142/C142*100,1))</f>
        <v>71</v>
      </c>
      <c r="F142" s="189">
        <f t="shared" ref="F142:F164" si="15">IF(Q142*D142=0,,ROUND(D142/Q142*100,1))</f>
        <v>72.900000000000006</v>
      </c>
      <c r="P142" s="165" t="s">
        <v>171</v>
      </c>
      <c r="Q142" s="163">
        <v>292</v>
      </c>
      <c r="S142" s="178" t="s">
        <v>171</v>
      </c>
      <c r="T142" s="179">
        <v>213</v>
      </c>
      <c r="U142" s="179">
        <v>0</v>
      </c>
      <c r="V142" s="179">
        <v>213</v>
      </c>
    </row>
    <row r="143" spans="1:22" ht="26.1" customHeight="1">
      <c r="A143" s="171" t="s">
        <v>173</v>
      </c>
      <c r="B143" s="184">
        <v>300</v>
      </c>
      <c r="C143" s="184">
        <v>300</v>
      </c>
      <c r="D143" s="187">
        <v>213</v>
      </c>
      <c r="E143" s="188">
        <f t="shared" si="14"/>
        <v>71</v>
      </c>
      <c r="F143" s="189">
        <f t="shared" si="15"/>
        <v>72.900000000000006</v>
      </c>
      <c r="P143" s="166" t="s">
        <v>173</v>
      </c>
      <c r="Q143" s="163">
        <v>292</v>
      </c>
      <c r="S143" s="178" t="s">
        <v>173</v>
      </c>
      <c r="T143" s="179">
        <v>213</v>
      </c>
      <c r="U143" s="179">
        <v>0</v>
      </c>
      <c r="V143" s="179">
        <v>213</v>
      </c>
    </row>
    <row r="144" spans="1:22" ht="26.1" customHeight="1">
      <c r="A144" s="169" t="s">
        <v>1646</v>
      </c>
      <c r="B144" s="184">
        <v>3867</v>
      </c>
      <c r="C144" s="184">
        <v>4091</v>
      </c>
      <c r="D144" s="187">
        <v>4320</v>
      </c>
      <c r="E144" s="188">
        <f t="shared" si="14"/>
        <v>105.6</v>
      </c>
      <c r="F144" s="189">
        <f t="shared" si="15"/>
        <v>86.5</v>
      </c>
      <c r="P144" s="163" t="s">
        <v>1646</v>
      </c>
      <c r="Q144" s="163">
        <f>SUM(Q145,Q153,Q155,Q157,Q160,Q164)</f>
        <v>4994</v>
      </c>
      <c r="S144" s="178" t="s">
        <v>1283</v>
      </c>
      <c r="T144" s="179">
        <v>3768</v>
      </c>
      <c r="U144" s="179">
        <v>552</v>
      </c>
      <c r="V144" s="179">
        <v>4320</v>
      </c>
    </row>
    <row r="145" spans="1:22" ht="26.1" customHeight="1">
      <c r="A145" s="169" t="s">
        <v>1647</v>
      </c>
      <c r="B145" s="184">
        <v>1388</v>
      </c>
      <c r="C145" s="184">
        <v>1434</v>
      </c>
      <c r="D145" s="187">
        <v>1021</v>
      </c>
      <c r="E145" s="188">
        <f t="shared" si="14"/>
        <v>71.2</v>
      </c>
      <c r="F145" s="189">
        <f t="shared" si="15"/>
        <v>46.4</v>
      </c>
      <c r="P145" s="163" t="s">
        <v>1647</v>
      </c>
      <c r="Q145" s="163">
        <v>2200</v>
      </c>
      <c r="S145" s="178" t="s">
        <v>1284</v>
      </c>
      <c r="T145" s="179">
        <v>584</v>
      </c>
      <c r="U145" s="179">
        <v>437</v>
      </c>
      <c r="V145" s="179">
        <v>1021</v>
      </c>
    </row>
    <row r="146" spans="1:22" ht="26.1" customHeight="1">
      <c r="A146" s="169" t="s">
        <v>36</v>
      </c>
      <c r="B146" s="184">
        <v>286</v>
      </c>
      <c r="C146" s="184">
        <v>329</v>
      </c>
      <c r="D146" s="187">
        <v>295</v>
      </c>
      <c r="E146" s="188">
        <f t="shared" si="14"/>
        <v>89.7</v>
      </c>
      <c r="F146" s="189">
        <f t="shared" si="15"/>
        <v>81.900000000000006</v>
      </c>
      <c r="P146" s="163" t="s">
        <v>36</v>
      </c>
      <c r="Q146" s="163">
        <v>360</v>
      </c>
      <c r="S146" s="178" t="s">
        <v>36</v>
      </c>
      <c r="T146" s="179">
        <v>295</v>
      </c>
      <c r="U146" s="179">
        <v>0</v>
      </c>
      <c r="V146" s="179">
        <v>295</v>
      </c>
    </row>
    <row r="147" spans="1:22" ht="26.1" customHeight="1">
      <c r="A147" s="169" t="s">
        <v>38</v>
      </c>
      <c r="B147" s="184">
        <v>50</v>
      </c>
      <c r="C147" s="184">
        <v>50</v>
      </c>
      <c r="D147" s="187">
        <v>46</v>
      </c>
      <c r="E147" s="188">
        <f t="shared" si="14"/>
        <v>92</v>
      </c>
      <c r="F147" s="189">
        <f t="shared" si="15"/>
        <v>6.9</v>
      </c>
      <c r="P147" s="163" t="s">
        <v>38</v>
      </c>
      <c r="Q147" s="163">
        <v>667</v>
      </c>
      <c r="S147" s="178" t="s">
        <v>38</v>
      </c>
      <c r="T147" s="179">
        <v>46</v>
      </c>
      <c r="U147" s="179">
        <v>0</v>
      </c>
      <c r="V147" s="179">
        <v>46</v>
      </c>
    </row>
    <row r="148" spans="1:22" ht="26.1" customHeight="1">
      <c r="A148" s="169" t="s">
        <v>177</v>
      </c>
      <c r="B148" s="184">
        <v>126</v>
      </c>
      <c r="C148" s="184">
        <v>126</v>
      </c>
      <c r="D148" s="187">
        <v>145</v>
      </c>
      <c r="E148" s="188">
        <f t="shared" si="14"/>
        <v>115.1</v>
      </c>
      <c r="F148" s="189">
        <f t="shared" si="15"/>
        <v>41.2</v>
      </c>
      <c r="P148" s="163" t="s">
        <v>177</v>
      </c>
      <c r="Q148" s="163">
        <v>352</v>
      </c>
      <c r="S148" s="178" t="s">
        <v>177</v>
      </c>
      <c r="T148" s="179">
        <v>46</v>
      </c>
      <c r="U148" s="179">
        <v>99</v>
      </c>
      <c r="V148" s="179">
        <v>145</v>
      </c>
    </row>
    <row r="149" spans="1:22" ht="26.1" customHeight="1">
      <c r="A149" s="169" t="s">
        <v>178</v>
      </c>
      <c r="B149" s="184">
        <v>341</v>
      </c>
      <c r="C149" s="184">
        <v>341</v>
      </c>
      <c r="D149" s="187">
        <v>307</v>
      </c>
      <c r="E149" s="188">
        <f t="shared" si="14"/>
        <v>90</v>
      </c>
      <c r="F149" s="189">
        <f t="shared" si="15"/>
        <v>61.6</v>
      </c>
      <c r="P149" s="163" t="s">
        <v>178</v>
      </c>
      <c r="Q149" s="163">
        <v>498</v>
      </c>
      <c r="S149" s="178" t="s">
        <v>178</v>
      </c>
      <c r="T149" s="179">
        <v>0</v>
      </c>
      <c r="U149" s="179">
        <v>307</v>
      </c>
      <c r="V149" s="179">
        <v>307</v>
      </c>
    </row>
    <row r="150" spans="1:22" ht="26.1" customHeight="1">
      <c r="A150" s="169" t="s">
        <v>180</v>
      </c>
      <c r="B150" s="184">
        <v>37</v>
      </c>
      <c r="C150" s="184">
        <v>40</v>
      </c>
      <c r="D150" s="187">
        <v>64</v>
      </c>
      <c r="E150" s="188">
        <f t="shared" si="14"/>
        <v>160</v>
      </c>
      <c r="F150" s="189">
        <f t="shared" si="15"/>
        <v>156.1</v>
      </c>
      <c r="P150" s="163" t="s">
        <v>180</v>
      </c>
      <c r="Q150" s="163">
        <v>41</v>
      </c>
      <c r="S150" s="178" t="s">
        <v>180</v>
      </c>
      <c r="T150" s="179">
        <v>64</v>
      </c>
      <c r="U150" s="179">
        <v>0</v>
      </c>
      <c r="V150" s="179">
        <v>64</v>
      </c>
    </row>
    <row r="151" spans="1:22" ht="26.1" customHeight="1">
      <c r="A151" s="169" t="s">
        <v>1648</v>
      </c>
      <c r="B151" s="184">
        <v>0</v>
      </c>
      <c r="C151" s="184">
        <v>0</v>
      </c>
      <c r="D151" s="187">
        <v>19</v>
      </c>
      <c r="E151" s="188">
        <f t="shared" si="14"/>
        <v>0</v>
      </c>
      <c r="F151" s="189">
        <f t="shared" si="15"/>
        <v>0</v>
      </c>
      <c r="P151" s="163" t="s">
        <v>1648</v>
      </c>
      <c r="Q151" s="163">
        <v>0</v>
      </c>
      <c r="S151" s="178" t="s">
        <v>1285</v>
      </c>
      <c r="T151" s="179">
        <v>19</v>
      </c>
      <c r="U151" s="179">
        <v>0</v>
      </c>
      <c r="V151" s="179">
        <v>19</v>
      </c>
    </row>
    <row r="152" spans="1:22" ht="26.1" customHeight="1">
      <c r="A152" s="169" t="s">
        <v>1649</v>
      </c>
      <c r="B152" s="184">
        <v>548</v>
      </c>
      <c r="C152" s="184">
        <v>548</v>
      </c>
      <c r="D152" s="187">
        <v>145</v>
      </c>
      <c r="E152" s="188">
        <f t="shared" si="14"/>
        <v>26.5</v>
      </c>
      <c r="F152" s="189">
        <f t="shared" si="15"/>
        <v>71.8</v>
      </c>
      <c r="P152" s="163" t="s">
        <v>1649</v>
      </c>
      <c r="Q152" s="163">
        <v>202</v>
      </c>
      <c r="S152" s="178" t="s">
        <v>1286</v>
      </c>
      <c r="T152" s="179">
        <v>114</v>
      </c>
      <c r="U152" s="179">
        <v>31</v>
      </c>
      <c r="V152" s="179">
        <v>145</v>
      </c>
    </row>
    <row r="153" spans="1:22" ht="26.1" customHeight="1">
      <c r="A153" s="169" t="s">
        <v>183</v>
      </c>
      <c r="B153" s="184">
        <v>11</v>
      </c>
      <c r="C153" s="184">
        <v>11</v>
      </c>
      <c r="D153" s="187">
        <v>21</v>
      </c>
      <c r="E153" s="188">
        <f t="shared" si="14"/>
        <v>190.9</v>
      </c>
      <c r="F153" s="189">
        <f t="shared" si="15"/>
        <v>35.6</v>
      </c>
      <c r="P153" s="163" t="s">
        <v>183</v>
      </c>
      <c r="Q153" s="163">
        <v>59</v>
      </c>
      <c r="S153" s="178" t="s">
        <v>183</v>
      </c>
      <c r="T153" s="179">
        <v>21</v>
      </c>
      <c r="U153" s="179">
        <v>0</v>
      </c>
      <c r="V153" s="179">
        <v>21</v>
      </c>
    </row>
    <row r="154" spans="1:22" ht="26.1" customHeight="1">
      <c r="A154" s="169" t="s">
        <v>1052</v>
      </c>
      <c r="B154" s="184">
        <v>11</v>
      </c>
      <c r="C154" s="184">
        <v>11</v>
      </c>
      <c r="D154" s="187">
        <v>21</v>
      </c>
      <c r="E154" s="188">
        <f t="shared" si="14"/>
        <v>190.9</v>
      </c>
      <c r="F154" s="189">
        <f t="shared" si="15"/>
        <v>190.9</v>
      </c>
      <c r="P154" s="163" t="s">
        <v>1052</v>
      </c>
      <c r="Q154" s="163">
        <v>11</v>
      </c>
      <c r="S154" s="178" t="s">
        <v>1052</v>
      </c>
      <c r="T154" s="179">
        <v>21</v>
      </c>
      <c r="U154" s="179">
        <v>0</v>
      </c>
      <c r="V154" s="179">
        <v>21</v>
      </c>
    </row>
    <row r="155" spans="1:22" ht="26.1" customHeight="1">
      <c r="A155" s="169" t="s">
        <v>186</v>
      </c>
      <c r="B155" s="184">
        <v>0</v>
      </c>
      <c r="C155" s="184">
        <v>0</v>
      </c>
      <c r="D155" s="187">
        <v>83</v>
      </c>
      <c r="E155" s="188">
        <f t="shared" si="14"/>
        <v>0</v>
      </c>
      <c r="F155" s="189">
        <f t="shared" si="15"/>
        <v>69.2</v>
      </c>
      <c r="P155" s="163" t="s">
        <v>186</v>
      </c>
      <c r="Q155" s="163">
        <v>120</v>
      </c>
      <c r="S155" s="178" t="s">
        <v>186</v>
      </c>
      <c r="T155" s="179">
        <v>83</v>
      </c>
      <c r="U155" s="179">
        <v>0</v>
      </c>
      <c r="V155" s="179">
        <v>83</v>
      </c>
    </row>
    <row r="156" spans="1:22" ht="26.1" customHeight="1">
      <c r="A156" s="169" t="s">
        <v>188</v>
      </c>
      <c r="B156" s="184">
        <v>0</v>
      </c>
      <c r="C156" s="184">
        <v>0</v>
      </c>
      <c r="D156" s="187">
        <v>83</v>
      </c>
      <c r="E156" s="188">
        <f t="shared" si="14"/>
        <v>0</v>
      </c>
      <c r="F156" s="189">
        <f t="shared" si="15"/>
        <v>72.8</v>
      </c>
      <c r="P156" s="163" t="s">
        <v>188</v>
      </c>
      <c r="Q156" s="163">
        <v>114</v>
      </c>
      <c r="S156" s="178" t="s">
        <v>188</v>
      </c>
      <c r="T156" s="179">
        <v>83</v>
      </c>
      <c r="U156" s="179">
        <v>0</v>
      </c>
      <c r="V156" s="179">
        <v>83</v>
      </c>
    </row>
    <row r="157" spans="1:22" ht="26.1" customHeight="1">
      <c r="A157" s="169" t="s">
        <v>1650</v>
      </c>
      <c r="B157" s="184">
        <v>102</v>
      </c>
      <c r="C157" s="184">
        <v>102</v>
      </c>
      <c r="D157" s="187">
        <v>102</v>
      </c>
      <c r="E157" s="188">
        <f t="shared" si="14"/>
        <v>100</v>
      </c>
      <c r="F157" s="189">
        <f t="shared" si="15"/>
        <v>28.6</v>
      </c>
      <c r="P157" s="163" t="s">
        <v>1650</v>
      </c>
      <c r="Q157" s="163">
        <v>357</v>
      </c>
      <c r="S157" s="178" t="s">
        <v>1287</v>
      </c>
      <c r="T157" s="179">
        <v>102</v>
      </c>
      <c r="U157" s="179">
        <v>0</v>
      </c>
      <c r="V157" s="179">
        <v>102</v>
      </c>
    </row>
    <row r="158" spans="1:22" ht="26.1" customHeight="1">
      <c r="A158" s="169" t="s">
        <v>1651</v>
      </c>
      <c r="B158" s="184">
        <v>0</v>
      </c>
      <c r="C158" s="184">
        <v>0</v>
      </c>
      <c r="D158" s="187">
        <v>63</v>
      </c>
      <c r="E158" s="188">
        <f t="shared" si="14"/>
        <v>0</v>
      </c>
      <c r="F158" s="189">
        <f t="shared" si="15"/>
        <v>76.8</v>
      </c>
      <c r="P158" s="163" t="s">
        <v>1651</v>
      </c>
      <c r="Q158" s="163">
        <v>82</v>
      </c>
      <c r="S158" s="178" t="s">
        <v>1053</v>
      </c>
      <c r="T158" s="179">
        <v>63</v>
      </c>
      <c r="U158" s="179">
        <v>0</v>
      </c>
      <c r="V158" s="179">
        <v>63</v>
      </c>
    </row>
    <row r="159" spans="1:22" ht="26.1" customHeight="1">
      <c r="A159" s="169" t="s">
        <v>1652</v>
      </c>
      <c r="B159" s="184">
        <v>102</v>
      </c>
      <c r="C159" s="184">
        <v>102</v>
      </c>
      <c r="D159" s="187">
        <v>39</v>
      </c>
      <c r="E159" s="188">
        <f t="shared" si="14"/>
        <v>38.200000000000003</v>
      </c>
      <c r="F159" s="189">
        <f t="shared" si="15"/>
        <v>41.5</v>
      </c>
      <c r="P159" s="163" t="s">
        <v>1652</v>
      </c>
      <c r="Q159" s="163">
        <v>94</v>
      </c>
      <c r="S159" s="178" t="s">
        <v>1288</v>
      </c>
      <c r="T159" s="179">
        <v>39</v>
      </c>
      <c r="U159" s="179">
        <v>0</v>
      </c>
      <c r="V159" s="179">
        <v>39</v>
      </c>
    </row>
    <row r="160" spans="1:22" ht="26.1" customHeight="1">
      <c r="A160" s="169" t="s">
        <v>1653</v>
      </c>
      <c r="B160" s="184">
        <v>180</v>
      </c>
      <c r="C160" s="184">
        <v>180</v>
      </c>
      <c r="D160" s="187">
        <v>511</v>
      </c>
      <c r="E160" s="188">
        <f t="shared" si="14"/>
        <v>283.89999999999998</v>
      </c>
      <c r="F160" s="189">
        <f t="shared" si="15"/>
        <v>25.4</v>
      </c>
      <c r="P160" s="163" t="s">
        <v>1653</v>
      </c>
      <c r="Q160" s="163">
        <v>2012</v>
      </c>
      <c r="S160" s="178" t="s">
        <v>1289</v>
      </c>
      <c r="T160" s="179">
        <v>396</v>
      </c>
      <c r="U160" s="179">
        <v>115</v>
      </c>
      <c r="V160" s="179">
        <v>511</v>
      </c>
    </row>
    <row r="161" spans="1:22" ht="26.1" customHeight="1">
      <c r="A161" s="169" t="s">
        <v>190</v>
      </c>
      <c r="B161" s="184">
        <v>88</v>
      </c>
      <c r="C161" s="184">
        <v>88</v>
      </c>
      <c r="D161" s="187">
        <v>32</v>
      </c>
      <c r="E161" s="188">
        <f t="shared" si="14"/>
        <v>36.4</v>
      </c>
      <c r="F161" s="189">
        <f t="shared" si="15"/>
        <v>25.4</v>
      </c>
      <c r="P161" s="163" t="s">
        <v>190</v>
      </c>
      <c r="Q161" s="163">
        <v>126</v>
      </c>
      <c r="S161" s="178" t="s">
        <v>190</v>
      </c>
      <c r="T161" s="179">
        <v>0</v>
      </c>
      <c r="U161" s="179">
        <v>32</v>
      </c>
      <c r="V161" s="179">
        <v>32</v>
      </c>
    </row>
    <row r="162" spans="1:22" ht="26.1" customHeight="1">
      <c r="A162" s="169" t="s">
        <v>192</v>
      </c>
      <c r="B162" s="184">
        <v>38</v>
      </c>
      <c r="C162" s="184">
        <v>38</v>
      </c>
      <c r="D162" s="187">
        <v>340</v>
      </c>
      <c r="E162" s="188">
        <f t="shared" si="14"/>
        <v>894.7</v>
      </c>
      <c r="F162" s="189">
        <f t="shared" si="15"/>
        <v>18</v>
      </c>
      <c r="P162" s="163" t="s">
        <v>192</v>
      </c>
      <c r="Q162" s="163">
        <v>1886</v>
      </c>
      <c r="S162" s="178" t="s">
        <v>192</v>
      </c>
      <c r="T162" s="179">
        <v>297</v>
      </c>
      <c r="U162" s="179">
        <v>43</v>
      </c>
      <c r="V162" s="179">
        <v>340</v>
      </c>
    </row>
    <row r="163" spans="1:22" ht="26.1" customHeight="1">
      <c r="A163" s="169" t="s">
        <v>1654</v>
      </c>
      <c r="B163" s="184">
        <v>54</v>
      </c>
      <c r="C163" s="184">
        <v>54</v>
      </c>
      <c r="D163" s="187">
        <v>139</v>
      </c>
      <c r="E163" s="188">
        <f t="shared" si="14"/>
        <v>257.39999999999998</v>
      </c>
      <c r="F163" s="189">
        <f t="shared" si="15"/>
        <v>0</v>
      </c>
      <c r="P163" s="163" t="s">
        <v>1654</v>
      </c>
      <c r="Q163" s="163"/>
      <c r="S163" s="178" t="s">
        <v>1290</v>
      </c>
      <c r="T163" s="179">
        <v>99</v>
      </c>
      <c r="U163" s="179">
        <v>40</v>
      </c>
      <c r="V163" s="179">
        <v>139</v>
      </c>
    </row>
    <row r="164" spans="1:22" ht="26.1" customHeight="1">
      <c r="A164" s="169" t="s">
        <v>1054</v>
      </c>
      <c r="B164" s="184">
        <v>2186</v>
      </c>
      <c r="C164" s="184">
        <v>2364</v>
      </c>
      <c r="D164" s="187">
        <v>2582</v>
      </c>
      <c r="E164" s="188">
        <f t="shared" si="14"/>
        <v>109.2</v>
      </c>
      <c r="F164" s="189">
        <f t="shared" si="15"/>
        <v>1049.5999999999999</v>
      </c>
      <c r="P164" s="163" t="s">
        <v>1054</v>
      </c>
      <c r="Q164" s="163">
        <v>246</v>
      </c>
      <c r="S164" s="178" t="s">
        <v>1054</v>
      </c>
      <c r="T164" s="179">
        <v>2582</v>
      </c>
      <c r="U164" s="179">
        <v>0</v>
      </c>
      <c r="V164" s="179">
        <v>2582</v>
      </c>
    </row>
    <row r="165" spans="1:22" ht="26.1" customHeight="1">
      <c r="A165" s="169" t="s">
        <v>1055</v>
      </c>
      <c r="B165" s="184">
        <v>2186</v>
      </c>
      <c r="C165" s="184">
        <v>2364</v>
      </c>
      <c r="D165" s="187">
        <v>2582</v>
      </c>
      <c r="E165" s="188">
        <f t="shared" ref="E165:E202" si="16">IF(C165*D165=0,,ROUND(D165/C165*100,1))</f>
        <v>109.2</v>
      </c>
      <c r="F165" s="189">
        <f t="shared" ref="F165:F202" si="17">IF(Q165*D165=0,,ROUND(D165/Q165*100,1))</f>
        <v>1049.5999999999999</v>
      </c>
      <c r="P165" s="163" t="s">
        <v>1055</v>
      </c>
      <c r="Q165" s="163">
        <v>246</v>
      </c>
      <c r="S165" s="178" t="s">
        <v>1055</v>
      </c>
      <c r="T165" s="179">
        <v>2582</v>
      </c>
      <c r="U165" s="179">
        <v>0</v>
      </c>
      <c r="V165" s="179">
        <v>2582</v>
      </c>
    </row>
    <row r="166" spans="1:22" ht="26.1" customHeight="1">
      <c r="A166" s="169" t="s">
        <v>1056</v>
      </c>
      <c r="B166" s="184">
        <v>90040</v>
      </c>
      <c r="C166" s="184">
        <v>89671</v>
      </c>
      <c r="D166" s="187">
        <v>100082</v>
      </c>
      <c r="E166" s="188">
        <f t="shared" si="16"/>
        <v>111.6</v>
      </c>
      <c r="F166" s="189">
        <f t="shared" si="17"/>
        <v>105.8</v>
      </c>
      <c r="P166" s="163" t="s">
        <v>1056</v>
      </c>
      <c r="Q166" s="163">
        <f>SUM(Q167,Q173,Q178,Q186,Q192,Q199,Q204,Q210,Q215,Q218,Q221,Q224,Q226,Q229,Q234)</f>
        <v>94589</v>
      </c>
      <c r="S166" s="178" t="s">
        <v>198</v>
      </c>
      <c r="T166" s="179">
        <v>87302</v>
      </c>
      <c r="U166" s="179">
        <v>12780</v>
      </c>
      <c r="V166" s="179">
        <v>100082</v>
      </c>
    </row>
    <row r="167" spans="1:22" ht="26.1" customHeight="1">
      <c r="A167" s="169" t="s">
        <v>200</v>
      </c>
      <c r="B167" s="184">
        <v>3272</v>
      </c>
      <c r="C167" s="184">
        <v>1620</v>
      </c>
      <c r="D167" s="187">
        <v>3516</v>
      </c>
      <c r="E167" s="188">
        <f t="shared" si="16"/>
        <v>217</v>
      </c>
      <c r="F167" s="189">
        <f t="shared" si="17"/>
        <v>196.8</v>
      </c>
      <c r="P167" s="163" t="s">
        <v>200</v>
      </c>
      <c r="Q167" s="163">
        <v>1787</v>
      </c>
      <c r="S167" s="178" t="s">
        <v>200</v>
      </c>
      <c r="T167" s="179">
        <v>3348</v>
      </c>
      <c r="U167" s="179">
        <v>168</v>
      </c>
      <c r="V167" s="179">
        <v>3516</v>
      </c>
    </row>
    <row r="168" spans="1:22" ht="26.1" customHeight="1">
      <c r="A168" s="169" t="s">
        <v>36</v>
      </c>
      <c r="B168" s="184">
        <v>252</v>
      </c>
      <c r="C168" s="184">
        <v>293</v>
      </c>
      <c r="D168" s="187">
        <v>336</v>
      </c>
      <c r="E168" s="188">
        <f t="shared" si="16"/>
        <v>114.7</v>
      </c>
      <c r="F168" s="189">
        <f t="shared" si="17"/>
        <v>100.3</v>
      </c>
      <c r="P168" s="163" t="s">
        <v>36</v>
      </c>
      <c r="Q168" s="163">
        <v>335</v>
      </c>
      <c r="S168" s="178" t="s">
        <v>36</v>
      </c>
      <c r="T168" s="179">
        <v>336</v>
      </c>
      <c r="U168" s="179">
        <v>0</v>
      </c>
      <c r="V168" s="179">
        <v>336</v>
      </c>
    </row>
    <row r="169" spans="1:22" ht="26.1" customHeight="1">
      <c r="A169" s="169" t="s">
        <v>38</v>
      </c>
      <c r="B169" s="184">
        <v>1871</v>
      </c>
      <c r="C169" s="184">
        <v>71</v>
      </c>
      <c r="D169" s="187">
        <v>1959</v>
      </c>
      <c r="E169" s="188">
        <f t="shared" si="16"/>
        <v>2759.2</v>
      </c>
      <c r="F169" s="189">
        <f t="shared" si="17"/>
        <v>1419.6</v>
      </c>
      <c r="P169" s="163" t="s">
        <v>38</v>
      </c>
      <c r="Q169" s="163">
        <v>138</v>
      </c>
      <c r="S169" s="178" t="s">
        <v>38</v>
      </c>
      <c r="T169" s="179">
        <v>1959</v>
      </c>
      <c r="U169" s="179">
        <v>0</v>
      </c>
      <c r="V169" s="179">
        <v>1959</v>
      </c>
    </row>
    <row r="170" spans="1:22" ht="26.1" customHeight="1">
      <c r="A170" s="169" t="s">
        <v>1245</v>
      </c>
      <c r="B170" s="184">
        <v>11</v>
      </c>
      <c r="C170" s="184">
        <v>11</v>
      </c>
      <c r="D170" s="187">
        <v>0</v>
      </c>
      <c r="E170" s="188">
        <f t="shared" si="16"/>
        <v>0</v>
      </c>
      <c r="F170" s="189">
        <f t="shared" si="17"/>
        <v>0</v>
      </c>
      <c r="P170" s="163" t="s">
        <v>1245</v>
      </c>
      <c r="Q170" s="163">
        <v>0</v>
      </c>
      <c r="S170" s="178" t="s">
        <v>1245</v>
      </c>
      <c r="T170" s="179">
        <v>0</v>
      </c>
      <c r="U170" s="179">
        <v>0</v>
      </c>
      <c r="V170" s="179">
        <v>0</v>
      </c>
    </row>
    <row r="171" spans="1:22" ht="26.1" customHeight="1">
      <c r="A171" s="169" t="s">
        <v>203</v>
      </c>
      <c r="B171" s="184">
        <v>1130</v>
      </c>
      <c r="C171" s="184">
        <v>1237</v>
      </c>
      <c r="D171" s="187">
        <v>1189</v>
      </c>
      <c r="E171" s="188">
        <f t="shared" si="16"/>
        <v>96.1</v>
      </c>
      <c r="F171" s="189">
        <f t="shared" si="17"/>
        <v>120.5</v>
      </c>
      <c r="P171" s="163" t="s">
        <v>203</v>
      </c>
      <c r="Q171" s="163">
        <v>987</v>
      </c>
      <c r="S171" s="178" t="s">
        <v>203</v>
      </c>
      <c r="T171" s="179">
        <v>1048</v>
      </c>
      <c r="U171" s="179">
        <v>141</v>
      </c>
      <c r="V171" s="179">
        <v>1189</v>
      </c>
    </row>
    <row r="172" spans="1:22" ht="26.1" customHeight="1">
      <c r="A172" s="169" t="s">
        <v>205</v>
      </c>
      <c r="B172" s="184">
        <v>8</v>
      </c>
      <c r="C172" s="184">
        <v>8</v>
      </c>
      <c r="D172" s="187">
        <v>32</v>
      </c>
      <c r="E172" s="188">
        <f t="shared" si="16"/>
        <v>400</v>
      </c>
      <c r="F172" s="189">
        <f t="shared" si="17"/>
        <v>41.6</v>
      </c>
      <c r="P172" s="163" t="s">
        <v>205</v>
      </c>
      <c r="Q172" s="163">
        <v>77</v>
      </c>
      <c r="S172" s="178" t="s">
        <v>205</v>
      </c>
      <c r="T172" s="179">
        <v>5</v>
      </c>
      <c r="U172" s="179">
        <v>27</v>
      </c>
      <c r="V172" s="179">
        <v>32</v>
      </c>
    </row>
    <row r="173" spans="1:22" ht="26.1" customHeight="1">
      <c r="A173" s="169" t="s">
        <v>207</v>
      </c>
      <c r="B173" s="184">
        <v>1243</v>
      </c>
      <c r="C173" s="184">
        <v>1297</v>
      </c>
      <c r="D173" s="187">
        <v>1737</v>
      </c>
      <c r="E173" s="188">
        <f t="shared" si="16"/>
        <v>133.9</v>
      </c>
      <c r="F173" s="189">
        <f t="shared" si="17"/>
        <v>164</v>
      </c>
      <c r="P173" s="163" t="s">
        <v>207</v>
      </c>
      <c r="Q173" s="163">
        <v>1059</v>
      </c>
      <c r="S173" s="178" t="s">
        <v>207</v>
      </c>
      <c r="T173" s="179">
        <v>878</v>
      </c>
      <c r="U173" s="179">
        <v>859</v>
      </c>
      <c r="V173" s="179">
        <v>1737</v>
      </c>
    </row>
    <row r="174" spans="1:22" ht="26.1" customHeight="1">
      <c r="A174" s="169" t="s">
        <v>36</v>
      </c>
      <c r="B174" s="184">
        <v>166</v>
      </c>
      <c r="C174" s="184">
        <v>193</v>
      </c>
      <c r="D174" s="187">
        <v>218</v>
      </c>
      <c r="E174" s="188">
        <f t="shared" si="16"/>
        <v>113</v>
      </c>
      <c r="F174" s="189">
        <f t="shared" si="17"/>
        <v>111.2</v>
      </c>
      <c r="P174" s="163" t="s">
        <v>36</v>
      </c>
      <c r="Q174" s="163">
        <v>196</v>
      </c>
      <c r="S174" s="178" t="s">
        <v>36</v>
      </c>
      <c r="T174" s="179">
        <v>218</v>
      </c>
      <c r="U174" s="179">
        <v>0</v>
      </c>
      <c r="V174" s="179">
        <v>218</v>
      </c>
    </row>
    <row r="175" spans="1:22" ht="26.1" customHeight="1">
      <c r="A175" s="169" t="s">
        <v>38</v>
      </c>
      <c r="B175" s="184">
        <v>37</v>
      </c>
      <c r="C175" s="184">
        <v>37</v>
      </c>
      <c r="D175" s="187">
        <v>34</v>
      </c>
      <c r="E175" s="188">
        <f t="shared" si="16"/>
        <v>91.9</v>
      </c>
      <c r="F175" s="189">
        <f t="shared" si="17"/>
        <v>45.3</v>
      </c>
      <c r="P175" s="163" t="s">
        <v>38</v>
      </c>
      <c r="Q175" s="163">
        <v>75</v>
      </c>
      <c r="S175" s="178" t="s">
        <v>38</v>
      </c>
      <c r="T175" s="179">
        <v>34</v>
      </c>
      <c r="U175" s="179">
        <v>0</v>
      </c>
      <c r="V175" s="179">
        <v>34</v>
      </c>
    </row>
    <row r="176" spans="1:22" ht="26.1" customHeight="1">
      <c r="A176" s="169" t="s">
        <v>210</v>
      </c>
      <c r="B176" s="184">
        <v>517</v>
      </c>
      <c r="C176" s="184">
        <v>517</v>
      </c>
      <c r="D176" s="187">
        <v>913</v>
      </c>
      <c r="E176" s="188">
        <f t="shared" si="16"/>
        <v>176.6</v>
      </c>
      <c r="F176" s="189">
        <f t="shared" si="17"/>
        <v>158.19999999999999</v>
      </c>
      <c r="P176" s="163" t="s">
        <v>210</v>
      </c>
      <c r="Q176" s="163">
        <v>577</v>
      </c>
      <c r="S176" s="178" t="s">
        <v>210</v>
      </c>
      <c r="T176" s="179">
        <v>54</v>
      </c>
      <c r="U176" s="179">
        <v>859</v>
      </c>
      <c r="V176" s="179">
        <v>913</v>
      </c>
    </row>
    <row r="177" spans="1:22" ht="26.1" customHeight="1">
      <c r="A177" s="169" t="s">
        <v>212</v>
      </c>
      <c r="B177" s="184">
        <v>523</v>
      </c>
      <c r="C177" s="184">
        <v>550</v>
      </c>
      <c r="D177" s="187">
        <v>572</v>
      </c>
      <c r="E177" s="188">
        <f t="shared" si="16"/>
        <v>104</v>
      </c>
      <c r="F177" s="189">
        <f t="shared" si="17"/>
        <v>280.39999999999998</v>
      </c>
      <c r="P177" s="163" t="s">
        <v>212</v>
      </c>
      <c r="Q177" s="163">
        <v>204</v>
      </c>
      <c r="S177" s="178" t="s">
        <v>212</v>
      </c>
      <c r="T177" s="179">
        <v>572</v>
      </c>
      <c r="U177" s="179">
        <v>0</v>
      </c>
      <c r="V177" s="179">
        <v>572</v>
      </c>
    </row>
    <row r="178" spans="1:22" ht="26.1" customHeight="1">
      <c r="A178" s="169" t="s">
        <v>214</v>
      </c>
      <c r="B178" s="184">
        <v>58753</v>
      </c>
      <c r="C178" s="184">
        <v>59748</v>
      </c>
      <c r="D178" s="187">
        <v>66525</v>
      </c>
      <c r="E178" s="188">
        <f t="shared" si="16"/>
        <v>111.3</v>
      </c>
      <c r="F178" s="189">
        <f t="shared" si="17"/>
        <v>112.5</v>
      </c>
      <c r="P178" s="163" t="s">
        <v>214</v>
      </c>
      <c r="Q178" s="163">
        <v>59120</v>
      </c>
      <c r="S178" s="178" t="s">
        <v>214</v>
      </c>
      <c r="T178" s="179">
        <v>57994</v>
      </c>
      <c r="U178" s="179">
        <v>8531</v>
      </c>
      <c r="V178" s="179">
        <v>66525</v>
      </c>
    </row>
    <row r="179" spans="1:22" ht="26.1" customHeight="1">
      <c r="A179" s="169" t="s">
        <v>216</v>
      </c>
      <c r="B179" s="184">
        <v>965</v>
      </c>
      <c r="C179" s="184">
        <v>1008</v>
      </c>
      <c r="D179" s="187">
        <v>1193</v>
      </c>
      <c r="E179" s="188">
        <f t="shared" si="16"/>
        <v>118.4</v>
      </c>
      <c r="F179" s="189">
        <f t="shared" si="17"/>
        <v>100.3</v>
      </c>
      <c r="P179" s="163" t="s">
        <v>216</v>
      </c>
      <c r="Q179" s="163">
        <v>1190</v>
      </c>
      <c r="S179" s="178" t="s">
        <v>216</v>
      </c>
      <c r="T179" s="179">
        <v>884</v>
      </c>
      <c r="U179" s="179">
        <v>309</v>
      </c>
      <c r="V179" s="179">
        <v>1193</v>
      </c>
    </row>
    <row r="180" spans="1:22" ht="26.1" customHeight="1">
      <c r="A180" s="169" t="s">
        <v>218</v>
      </c>
      <c r="B180" s="184">
        <v>1205</v>
      </c>
      <c r="C180" s="184">
        <v>1262</v>
      </c>
      <c r="D180" s="187">
        <v>1368</v>
      </c>
      <c r="E180" s="188">
        <f t="shared" si="16"/>
        <v>108.4</v>
      </c>
      <c r="F180" s="189">
        <f t="shared" si="17"/>
        <v>182.4</v>
      </c>
      <c r="P180" s="163" t="s">
        <v>218</v>
      </c>
      <c r="Q180" s="163">
        <v>750</v>
      </c>
      <c r="S180" s="178" t="s">
        <v>218</v>
      </c>
      <c r="T180" s="179">
        <v>1330</v>
      </c>
      <c r="U180" s="179">
        <v>38</v>
      </c>
      <c r="V180" s="179">
        <v>1368</v>
      </c>
    </row>
    <row r="181" spans="1:22" ht="26.1" customHeight="1">
      <c r="A181" s="169" t="s">
        <v>220</v>
      </c>
      <c r="B181" s="184">
        <v>205</v>
      </c>
      <c r="C181" s="184">
        <v>220</v>
      </c>
      <c r="D181" s="187">
        <v>262</v>
      </c>
      <c r="E181" s="188">
        <f t="shared" si="16"/>
        <v>119.1</v>
      </c>
      <c r="F181" s="189">
        <f t="shared" si="17"/>
        <v>104.4</v>
      </c>
      <c r="P181" s="163" t="s">
        <v>220</v>
      </c>
      <c r="Q181" s="163">
        <v>251</v>
      </c>
      <c r="S181" s="178" t="s">
        <v>220</v>
      </c>
      <c r="T181" s="179">
        <v>262</v>
      </c>
      <c r="U181" s="179">
        <v>0</v>
      </c>
      <c r="V181" s="179">
        <v>262</v>
      </c>
    </row>
    <row r="182" spans="1:22" ht="26.1" customHeight="1">
      <c r="A182" s="169" t="s">
        <v>222</v>
      </c>
      <c r="B182" s="184">
        <v>16470</v>
      </c>
      <c r="C182" s="184">
        <v>17350</v>
      </c>
      <c r="D182" s="187">
        <v>16309</v>
      </c>
      <c r="E182" s="188">
        <f t="shared" si="16"/>
        <v>94</v>
      </c>
      <c r="F182" s="189">
        <f t="shared" si="17"/>
        <v>93</v>
      </c>
      <c r="P182" s="163" t="s">
        <v>222</v>
      </c>
      <c r="Q182" s="163">
        <v>17537</v>
      </c>
      <c r="S182" s="178" t="s">
        <v>222</v>
      </c>
      <c r="T182" s="179">
        <v>14490</v>
      </c>
      <c r="U182" s="179">
        <v>1819</v>
      </c>
      <c r="V182" s="179">
        <v>16309</v>
      </c>
    </row>
    <row r="183" spans="1:22" ht="26.1" customHeight="1">
      <c r="A183" s="169" t="s">
        <v>223</v>
      </c>
      <c r="B183" s="184">
        <v>163</v>
      </c>
      <c r="C183" s="184">
        <v>163</v>
      </c>
      <c r="D183" s="187">
        <v>783</v>
      </c>
      <c r="E183" s="188">
        <f t="shared" si="16"/>
        <v>480.4</v>
      </c>
      <c r="F183" s="189">
        <f t="shared" si="17"/>
        <v>1030.3</v>
      </c>
      <c r="P183" s="163" t="s">
        <v>223</v>
      </c>
      <c r="Q183" s="163">
        <v>76</v>
      </c>
      <c r="S183" s="178" t="s">
        <v>223</v>
      </c>
      <c r="T183" s="179">
        <v>386</v>
      </c>
      <c r="U183" s="179">
        <v>397</v>
      </c>
      <c r="V183" s="179">
        <v>783</v>
      </c>
    </row>
    <row r="184" spans="1:22" ht="26.1" customHeight="1">
      <c r="A184" s="169" t="s">
        <v>225</v>
      </c>
      <c r="B184" s="184">
        <v>39445</v>
      </c>
      <c r="C184" s="184">
        <v>39445</v>
      </c>
      <c r="D184" s="187">
        <v>46610</v>
      </c>
      <c r="E184" s="188">
        <f t="shared" si="16"/>
        <v>118.2</v>
      </c>
      <c r="F184" s="189">
        <f t="shared" si="17"/>
        <v>119</v>
      </c>
      <c r="P184" s="163" t="s">
        <v>225</v>
      </c>
      <c r="Q184" s="163">
        <v>39180</v>
      </c>
      <c r="S184" s="178" t="s">
        <v>225</v>
      </c>
      <c r="T184" s="179">
        <v>40642</v>
      </c>
      <c r="U184" s="179">
        <v>5968</v>
      </c>
      <c r="V184" s="179">
        <v>46610</v>
      </c>
    </row>
    <row r="185" spans="1:22" ht="26.1" customHeight="1">
      <c r="A185" s="169" t="s">
        <v>227</v>
      </c>
      <c r="B185" s="184">
        <v>300</v>
      </c>
      <c r="C185" s="184">
        <v>300</v>
      </c>
      <c r="D185" s="187">
        <v>0</v>
      </c>
      <c r="E185" s="188">
        <f t="shared" si="16"/>
        <v>0</v>
      </c>
      <c r="F185" s="189">
        <f t="shared" si="17"/>
        <v>0</v>
      </c>
      <c r="P185" s="163" t="s">
        <v>227</v>
      </c>
      <c r="Q185" s="163">
        <v>136</v>
      </c>
      <c r="S185" s="178" t="s">
        <v>227</v>
      </c>
      <c r="T185" s="179">
        <v>0</v>
      </c>
      <c r="U185" s="179">
        <v>0</v>
      </c>
      <c r="V185" s="179">
        <v>0</v>
      </c>
    </row>
    <row r="186" spans="1:22" ht="26.1" customHeight="1">
      <c r="A186" s="169" t="s">
        <v>229</v>
      </c>
      <c r="B186" s="184">
        <v>1285</v>
      </c>
      <c r="C186" s="184">
        <v>1285</v>
      </c>
      <c r="D186" s="187">
        <v>927</v>
      </c>
      <c r="E186" s="188">
        <f t="shared" si="16"/>
        <v>72.099999999999994</v>
      </c>
      <c r="F186" s="189">
        <f t="shared" si="17"/>
        <v>73.900000000000006</v>
      </c>
      <c r="P186" s="163" t="s">
        <v>229</v>
      </c>
      <c r="Q186" s="163">
        <v>1254</v>
      </c>
      <c r="S186" s="178" t="s">
        <v>229</v>
      </c>
      <c r="T186" s="179">
        <v>855</v>
      </c>
      <c r="U186" s="179">
        <v>72</v>
      </c>
      <c r="V186" s="179">
        <v>927</v>
      </c>
    </row>
    <row r="187" spans="1:22" ht="26.1" customHeight="1">
      <c r="A187" s="169" t="s">
        <v>231</v>
      </c>
      <c r="B187" s="184">
        <v>0</v>
      </c>
      <c r="C187" s="184">
        <v>0</v>
      </c>
      <c r="D187" s="187">
        <v>175</v>
      </c>
      <c r="E187" s="188">
        <f t="shared" si="16"/>
        <v>0</v>
      </c>
      <c r="F187" s="189">
        <f t="shared" si="17"/>
        <v>760.9</v>
      </c>
      <c r="P187" s="163" t="s">
        <v>231</v>
      </c>
      <c r="Q187" s="163">
        <v>23</v>
      </c>
      <c r="S187" s="178" t="s">
        <v>231</v>
      </c>
      <c r="T187" s="179">
        <v>175</v>
      </c>
      <c r="U187" s="179">
        <v>0</v>
      </c>
      <c r="V187" s="179">
        <v>175</v>
      </c>
    </row>
    <row r="188" spans="1:22" ht="26.1" customHeight="1">
      <c r="A188" s="169" t="s">
        <v>233</v>
      </c>
      <c r="B188" s="184">
        <v>748</v>
      </c>
      <c r="C188" s="184">
        <v>748</v>
      </c>
      <c r="D188" s="187">
        <v>603</v>
      </c>
      <c r="E188" s="188">
        <f t="shared" si="16"/>
        <v>80.599999999999994</v>
      </c>
      <c r="F188" s="189">
        <f t="shared" si="17"/>
        <v>82</v>
      </c>
      <c r="P188" s="163" t="s">
        <v>233</v>
      </c>
      <c r="Q188" s="163">
        <v>735</v>
      </c>
      <c r="S188" s="178" t="s">
        <v>233</v>
      </c>
      <c r="T188" s="179">
        <v>603</v>
      </c>
      <c r="U188" s="179">
        <v>0</v>
      </c>
      <c r="V188" s="179">
        <v>603</v>
      </c>
    </row>
    <row r="189" spans="1:22" ht="26.1" customHeight="1">
      <c r="A189" s="169" t="s">
        <v>235</v>
      </c>
      <c r="B189" s="184">
        <v>303</v>
      </c>
      <c r="C189" s="184">
        <v>303</v>
      </c>
      <c r="D189" s="187">
        <v>44</v>
      </c>
      <c r="E189" s="188">
        <f t="shared" si="16"/>
        <v>14.5</v>
      </c>
      <c r="F189" s="189">
        <f t="shared" si="17"/>
        <v>25.3</v>
      </c>
      <c r="P189" s="163" t="s">
        <v>235</v>
      </c>
      <c r="Q189" s="163">
        <v>174</v>
      </c>
      <c r="S189" s="178" t="s">
        <v>235</v>
      </c>
      <c r="T189" s="179">
        <v>44</v>
      </c>
      <c r="U189" s="179">
        <v>0</v>
      </c>
      <c r="V189" s="179">
        <v>44</v>
      </c>
    </row>
    <row r="190" spans="1:22" ht="26.1" customHeight="1">
      <c r="A190" s="169" t="s">
        <v>1246</v>
      </c>
      <c r="B190" s="184">
        <v>0</v>
      </c>
      <c r="C190" s="184">
        <v>0</v>
      </c>
      <c r="D190" s="187">
        <v>6</v>
      </c>
      <c r="E190" s="188">
        <f t="shared" si="16"/>
        <v>0</v>
      </c>
      <c r="F190" s="189">
        <f t="shared" si="17"/>
        <v>0</v>
      </c>
      <c r="P190" s="163" t="s">
        <v>1246</v>
      </c>
      <c r="Q190" s="163">
        <v>0</v>
      </c>
      <c r="S190" s="178" t="s">
        <v>1246</v>
      </c>
      <c r="T190" s="179">
        <v>6</v>
      </c>
      <c r="U190" s="179">
        <v>0</v>
      </c>
      <c r="V190" s="179">
        <v>6</v>
      </c>
    </row>
    <row r="191" spans="1:22" ht="26.1" customHeight="1">
      <c r="A191" s="169" t="s">
        <v>237</v>
      </c>
      <c r="B191" s="184">
        <v>234</v>
      </c>
      <c r="C191" s="184">
        <v>234</v>
      </c>
      <c r="D191" s="187">
        <v>99</v>
      </c>
      <c r="E191" s="188">
        <f t="shared" si="16"/>
        <v>42.3</v>
      </c>
      <c r="F191" s="189">
        <f t="shared" si="17"/>
        <v>30.7</v>
      </c>
      <c r="P191" s="163" t="s">
        <v>237</v>
      </c>
      <c r="Q191" s="163">
        <v>322</v>
      </c>
      <c r="S191" s="178" t="s">
        <v>237</v>
      </c>
      <c r="T191" s="179">
        <v>27</v>
      </c>
      <c r="U191" s="179">
        <v>72</v>
      </c>
      <c r="V191" s="179">
        <v>99</v>
      </c>
    </row>
    <row r="192" spans="1:22" ht="26.1" customHeight="1">
      <c r="A192" s="169" t="s">
        <v>239</v>
      </c>
      <c r="B192" s="184">
        <v>9710</v>
      </c>
      <c r="C192" s="184">
        <v>9710</v>
      </c>
      <c r="D192" s="187">
        <v>7552</v>
      </c>
      <c r="E192" s="188">
        <f t="shared" si="16"/>
        <v>77.8</v>
      </c>
      <c r="F192" s="189">
        <f t="shared" si="17"/>
        <v>98.4</v>
      </c>
      <c r="P192" s="163" t="s">
        <v>239</v>
      </c>
      <c r="Q192" s="163">
        <v>7677</v>
      </c>
      <c r="S192" s="178" t="s">
        <v>239</v>
      </c>
      <c r="T192" s="179">
        <v>5506</v>
      </c>
      <c r="U192" s="179">
        <v>2046</v>
      </c>
      <c r="V192" s="179">
        <v>7552</v>
      </c>
    </row>
    <row r="193" spans="1:22" ht="26.1" customHeight="1">
      <c r="A193" s="169" t="s">
        <v>241</v>
      </c>
      <c r="B193" s="184">
        <v>34</v>
      </c>
      <c r="C193" s="184">
        <v>34</v>
      </c>
      <c r="D193" s="187">
        <v>308</v>
      </c>
      <c r="E193" s="188">
        <f t="shared" si="16"/>
        <v>905.9</v>
      </c>
      <c r="F193" s="189">
        <f t="shared" si="17"/>
        <v>109.6</v>
      </c>
      <c r="P193" s="163" t="s">
        <v>241</v>
      </c>
      <c r="Q193" s="163">
        <v>281</v>
      </c>
      <c r="S193" s="178" t="s">
        <v>241</v>
      </c>
      <c r="T193" s="179">
        <v>67</v>
      </c>
      <c r="U193" s="179">
        <v>241</v>
      </c>
      <c r="V193" s="179">
        <v>308</v>
      </c>
    </row>
    <row r="194" spans="1:22" ht="26.1" customHeight="1">
      <c r="A194" s="169" t="s">
        <v>242</v>
      </c>
      <c r="B194" s="184">
        <v>4</v>
      </c>
      <c r="C194" s="184">
        <v>4</v>
      </c>
      <c r="D194" s="187">
        <v>49</v>
      </c>
      <c r="E194" s="188">
        <f t="shared" si="16"/>
        <v>1225</v>
      </c>
      <c r="F194" s="189">
        <f t="shared" si="17"/>
        <v>196</v>
      </c>
      <c r="P194" s="163" t="s">
        <v>242</v>
      </c>
      <c r="Q194" s="163">
        <v>25</v>
      </c>
      <c r="S194" s="178" t="s">
        <v>242</v>
      </c>
      <c r="T194" s="179">
        <v>0</v>
      </c>
      <c r="U194" s="179">
        <v>49</v>
      </c>
      <c r="V194" s="179">
        <v>49</v>
      </c>
    </row>
    <row r="195" spans="1:22" ht="26.1" customHeight="1">
      <c r="A195" s="169" t="s">
        <v>244</v>
      </c>
      <c r="B195" s="184">
        <v>6579</v>
      </c>
      <c r="C195" s="184">
        <v>6579</v>
      </c>
      <c r="D195" s="187">
        <v>5451</v>
      </c>
      <c r="E195" s="188">
        <f t="shared" si="16"/>
        <v>82.9</v>
      </c>
      <c r="F195" s="189">
        <f t="shared" si="17"/>
        <v>104.1</v>
      </c>
      <c r="P195" s="163" t="s">
        <v>244</v>
      </c>
      <c r="Q195" s="163">
        <v>5238</v>
      </c>
      <c r="S195" s="178" t="s">
        <v>244</v>
      </c>
      <c r="T195" s="179">
        <v>5405</v>
      </c>
      <c r="U195" s="179">
        <v>46</v>
      </c>
      <c r="V195" s="179">
        <v>5451</v>
      </c>
    </row>
    <row r="196" spans="1:22" ht="26.1" customHeight="1">
      <c r="A196" s="169" t="s">
        <v>1247</v>
      </c>
      <c r="B196" s="184">
        <v>0</v>
      </c>
      <c r="C196" s="184">
        <v>0</v>
      </c>
      <c r="D196" s="187">
        <v>37</v>
      </c>
      <c r="E196" s="188">
        <f t="shared" si="16"/>
        <v>0</v>
      </c>
      <c r="F196" s="189">
        <f t="shared" si="17"/>
        <v>0</v>
      </c>
      <c r="P196" s="163" t="s">
        <v>1247</v>
      </c>
      <c r="Q196" s="163">
        <v>0</v>
      </c>
      <c r="S196" s="178" t="s">
        <v>1247</v>
      </c>
      <c r="T196" s="179">
        <v>0</v>
      </c>
      <c r="U196" s="179">
        <v>37</v>
      </c>
      <c r="V196" s="179">
        <v>37</v>
      </c>
    </row>
    <row r="197" spans="1:22" ht="26.1" customHeight="1">
      <c r="A197" s="169" t="s">
        <v>246</v>
      </c>
      <c r="B197" s="184">
        <v>2672</v>
      </c>
      <c r="C197" s="184">
        <v>2672</v>
      </c>
      <c r="D197" s="187">
        <v>1439</v>
      </c>
      <c r="E197" s="188">
        <f t="shared" si="16"/>
        <v>53.9</v>
      </c>
      <c r="F197" s="189">
        <f t="shared" si="17"/>
        <v>77.400000000000006</v>
      </c>
      <c r="P197" s="163" t="s">
        <v>246</v>
      </c>
      <c r="Q197" s="163">
        <v>1860</v>
      </c>
      <c r="S197" s="178" t="s">
        <v>246</v>
      </c>
      <c r="T197" s="179">
        <v>21</v>
      </c>
      <c r="U197" s="179">
        <v>1418</v>
      </c>
      <c r="V197" s="179">
        <v>1439</v>
      </c>
    </row>
    <row r="198" spans="1:22" ht="26.1" customHeight="1">
      <c r="A198" s="169" t="s">
        <v>248</v>
      </c>
      <c r="B198" s="184">
        <v>421</v>
      </c>
      <c r="C198" s="184">
        <v>421</v>
      </c>
      <c r="D198" s="187">
        <v>268</v>
      </c>
      <c r="E198" s="188">
        <f t="shared" si="16"/>
        <v>63.7</v>
      </c>
      <c r="F198" s="189">
        <f t="shared" si="17"/>
        <v>98.2</v>
      </c>
      <c r="P198" s="163" t="s">
        <v>248</v>
      </c>
      <c r="Q198" s="163">
        <v>273</v>
      </c>
      <c r="S198" s="178" t="s">
        <v>248</v>
      </c>
      <c r="T198" s="179">
        <v>13</v>
      </c>
      <c r="U198" s="179">
        <v>255</v>
      </c>
      <c r="V198" s="179">
        <v>268</v>
      </c>
    </row>
    <row r="199" spans="1:22" ht="26.1" customHeight="1">
      <c r="A199" s="169" t="s">
        <v>250</v>
      </c>
      <c r="B199" s="184">
        <v>970</v>
      </c>
      <c r="C199" s="184">
        <v>1183</v>
      </c>
      <c r="D199" s="187">
        <v>1434</v>
      </c>
      <c r="E199" s="188">
        <f t="shared" si="16"/>
        <v>121.2</v>
      </c>
      <c r="F199" s="189">
        <f t="shared" si="17"/>
        <v>131.30000000000001</v>
      </c>
      <c r="P199" s="163" t="s">
        <v>250</v>
      </c>
      <c r="Q199" s="163">
        <v>1092</v>
      </c>
      <c r="S199" s="178" t="s">
        <v>250</v>
      </c>
      <c r="T199" s="179">
        <v>1434</v>
      </c>
      <c r="U199" s="179">
        <v>0</v>
      </c>
      <c r="V199" s="179">
        <v>1434</v>
      </c>
    </row>
    <row r="200" spans="1:22" ht="26.1" customHeight="1">
      <c r="A200" s="169" t="s">
        <v>1057</v>
      </c>
      <c r="B200" s="184">
        <v>201</v>
      </c>
      <c r="C200" s="184">
        <v>414</v>
      </c>
      <c r="D200" s="187">
        <v>591</v>
      </c>
      <c r="E200" s="188">
        <f t="shared" si="16"/>
        <v>142.80000000000001</v>
      </c>
      <c r="F200" s="189">
        <f t="shared" si="17"/>
        <v>295.5</v>
      </c>
      <c r="P200" s="163" t="s">
        <v>1057</v>
      </c>
      <c r="Q200" s="163">
        <v>200</v>
      </c>
      <c r="S200" s="178" t="s">
        <v>1057</v>
      </c>
      <c r="T200" s="179">
        <v>591</v>
      </c>
      <c r="U200" s="179">
        <v>0</v>
      </c>
      <c r="V200" s="179">
        <v>591</v>
      </c>
    </row>
    <row r="201" spans="1:22" ht="26.1" customHeight="1">
      <c r="A201" s="169" t="s">
        <v>253</v>
      </c>
      <c r="B201" s="184">
        <v>730</v>
      </c>
      <c r="C201" s="184">
        <v>730</v>
      </c>
      <c r="D201" s="187">
        <v>820</v>
      </c>
      <c r="E201" s="188">
        <f t="shared" si="16"/>
        <v>112.3</v>
      </c>
      <c r="F201" s="189">
        <f t="shared" si="17"/>
        <v>98.2</v>
      </c>
      <c r="P201" s="163" t="s">
        <v>253</v>
      </c>
      <c r="Q201" s="163">
        <v>835</v>
      </c>
      <c r="S201" s="178" t="s">
        <v>253</v>
      </c>
      <c r="T201" s="179">
        <v>820</v>
      </c>
      <c r="U201" s="179">
        <v>0</v>
      </c>
      <c r="V201" s="179">
        <v>820</v>
      </c>
    </row>
    <row r="202" spans="1:22" ht="26.1" customHeight="1">
      <c r="A202" s="169" t="s">
        <v>255</v>
      </c>
      <c r="B202" s="184">
        <v>39</v>
      </c>
      <c r="C202" s="184">
        <v>39</v>
      </c>
      <c r="D202" s="187">
        <v>0</v>
      </c>
      <c r="E202" s="188">
        <f t="shared" si="16"/>
        <v>0</v>
      </c>
      <c r="F202" s="189">
        <f t="shared" si="17"/>
        <v>0</v>
      </c>
      <c r="P202" s="163" t="s">
        <v>255</v>
      </c>
      <c r="Q202" s="163">
        <v>43</v>
      </c>
      <c r="S202" s="178" t="s">
        <v>255</v>
      </c>
      <c r="T202" s="179">
        <v>0</v>
      </c>
      <c r="U202" s="179">
        <v>0</v>
      </c>
      <c r="V202" s="179">
        <v>0</v>
      </c>
    </row>
    <row r="203" spans="1:22" ht="26.1" customHeight="1">
      <c r="A203" s="169" t="s">
        <v>1655</v>
      </c>
      <c r="B203" s="184">
        <v>0</v>
      </c>
      <c r="C203" s="184">
        <v>0</v>
      </c>
      <c r="D203" s="187">
        <v>23</v>
      </c>
      <c r="E203" s="188">
        <f t="shared" ref="E203:E241" si="18">IF(C203*D203=0,,ROUND(D203/C203*100,1))</f>
        <v>0</v>
      </c>
      <c r="F203" s="189">
        <f t="shared" ref="F203:F241" si="19">IF(Q203*D203=0,,ROUND(D203/Q203*100,1))</f>
        <v>164.3</v>
      </c>
      <c r="P203" s="163" t="s">
        <v>1655</v>
      </c>
      <c r="Q203" s="163">
        <v>14</v>
      </c>
      <c r="S203" s="178" t="s">
        <v>1236</v>
      </c>
      <c r="T203" s="179">
        <v>23</v>
      </c>
      <c r="U203" s="179">
        <v>0</v>
      </c>
      <c r="V203" s="179">
        <v>23</v>
      </c>
    </row>
    <row r="204" spans="1:22" ht="26.1" customHeight="1">
      <c r="A204" s="169" t="s">
        <v>257</v>
      </c>
      <c r="B204" s="184">
        <v>605</v>
      </c>
      <c r="C204" s="184">
        <v>605</v>
      </c>
      <c r="D204" s="187">
        <v>339</v>
      </c>
      <c r="E204" s="188">
        <f t="shared" si="18"/>
        <v>56</v>
      </c>
      <c r="F204" s="189">
        <f t="shared" si="19"/>
        <v>42.6</v>
      </c>
      <c r="P204" s="163" t="s">
        <v>257</v>
      </c>
      <c r="Q204" s="163">
        <v>795</v>
      </c>
      <c r="S204" s="178" t="s">
        <v>257</v>
      </c>
      <c r="T204" s="179">
        <v>255</v>
      </c>
      <c r="U204" s="179">
        <v>84</v>
      </c>
      <c r="V204" s="179">
        <v>339</v>
      </c>
    </row>
    <row r="205" spans="1:22" ht="26.1" customHeight="1">
      <c r="A205" s="169" t="s">
        <v>1248</v>
      </c>
      <c r="B205" s="184">
        <v>0</v>
      </c>
      <c r="C205" s="184">
        <v>0</v>
      </c>
      <c r="D205" s="187">
        <v>112</v>
      </c>
      <c r="E205" s="188">
        <f t="shared" si="18"/>
        <v>0</v>
      </c>
      <c r="F205" s="189">
        <f t="shared" si="19"/>
        <v>0</v>
      </c>
      <c r="P205" s="163" t="s">
        <v>1248</v>
      </c>
      <c r="Q205" s="163">
        <v>0</v>
      </c>
      <c r="S205" s="178" t="s">
        <v>1248</v>
      </c>
      <c r="T205" s="179">
        <v>112</v>
      </c>
      <c r="U205" s="179">
        <v>0</v>
      </c>
      <c r="V205" s="179">
        <v>112</v>
      </c>
    </row>
    <row r="206" spans="1:22" ht="26.1" customHeight="1">
      <c r="A206" s="169" t="s">
        <v>259</v>
      </c>
      <c r="B206" s="184">
        <v>180</v>
      </c>
      <c r="C206" s="184">
        <v>180</v>
      </c>
      <c r="D206" s="187">
        <v>0</v>
      </c>
      <c r="E206" s="188">
        <f t="shared" si="18"/>
        <v>0</v>
      </c>
      <c r="F206" s="189">
        <f t="shared" si="19"/>
        <v>0</v>
      </c>
      <c r="P206" s="163" t="s">
        <v>259</v>
      </c>
      <c r="Q206" s="163">
        <v>180</v>
      </c>
      <c r="S206" s="178" t="s">
        <v>259</v>
      </c>
      <c r="T206" s="179">
        <v>0</v>
      </c>
      <c r="U206" s="179">
        <v>0</v>
      </c>
      <c r="V206" s="179">
        <v>0</v>
      </c>
    </row>
    <row r="207" spans="1:22" ht="26.1" customHeight="1">
      <c r="A207" s="169" t="s">
        <v>261</v>
      </c>
      <c r="B207" s="184">
        <v>300</v>
      </c>
      <c r="C207" s="184">
        <v>300</v>
      </c>
      <c r="D207" s="187">
        <v>143</v>
      </c>
      <c r="E207" s="188">
        <f t="shared" si="18"/>
        <v>47.7</v>
      </c>
      <c r="F207" s="189">
        <f t="shared" si="19"/>
        <v>27.7</v>
      </c>
      <c r="P207" s="163" t="s">
        <v>261</v>
      </c>
      <c r="Q207" s="163">
        <v>516</v>
      </c>
      <c r="S207" s="178" t="s">
        <v>261</v>
      </c>
      <c r="T207" s="179">
        <v>143</v>
      </c>
      <c r="U207" s="179">
        <v>0</v>
      </c>
      <c r="V207" s="179">
        <v>143</v>
      </c>
    </row>
    <row r="208" spans="1:22" ht="26.1" customHeight="1">
      <c r="A208" s="169" t="s">
        <v>1058</v>
      </c>
      <c r="B208" s="184">
        <v>0</v>
      </c>
      <c r="C208" s="184">
        <v>0</v>
      </c>
      <c r="D208" s="187">
        <v>30</v>
      </c>
      <c r="E208" s="188">
        <f t="shared" si="18"/>
        <v>0</v>
      </c>
      <c r="F208" s="189">
        <f t="shared" si="19"/>
        <v>0</v>
      </c>
      <c r="P208" s="163" t="s">
        <v>1058</v>
      </c>
      <c r="Q208" s="163">
        <v>0</v>
      </c>
      <c r="S208" s="178" t="s">
        <v>1058</v>
      </c>
      <c r="T208" s="179">
        <v>0</v>
      </c>
      <c r="U208" s="179">
        <v>30</v>
      </c>
      <c r="V208" s="179">
        <v>30</v>
      </c>
    </row>
    <row r="209" spans="1:22" ht="26.1" customHeight="1">
      <c r="A209" s="169" t="s">
        <v>262</v>
      </c>
      <c r="B209" s="184">
        <v>125</v>
      </c>
      <c r="C209" s="184">
        <v>125</v>
      </c>
      <c r="D209" s="187">
        <v>54</v>
      </c>
      <c r="E209" s="188">
        <f t="shared" si="18"/>
        <v>43.2</v>
      </c>
      <c r="F209" s="189">
        <f t="shared" si="19"/>
        <v>54.5</v>
      </c>
      <c r="P209" s="163" t="s">
        <v>262</v>
      </c>
      <c r="Q209" s="163">
        <v>99</v>
      </c>
      <c r="S209" s="178" t="s">
        <v>262</v>
      </c>
      <c r="T209" s="179">
        <v>0</v>
      </c>
      <c r="U209" s="179">
        <v>54</v>
      </c>
      <c r="V209" s="179">
        <v>54</v>
      </c>
    </row>
    <row r="210" spans="1:22" ht="26.1" customHeight="1">
      <c r="A210" s="169" t="s">
        <v>264</v>
      </c>
      <c r="B210" s="184">
        <v>3591</v>
      </c>
      <c r="C210" s="184">
        <v>3606</v>
      </c>
      <c r="D210" s="187">
        <v>4831</v>
      </c>
      <c r="E210" s="188">
        <f t="shared" si="18"/>
        <v>134</v>
      </c>
      <c r="F210" s="189">
        <f t="shared" si="19"/>
        <v>88.3</v>
      </c>
      <c r="P210" s="163" t="s">
        <v>264</v>
      </c>
      <c r="Q210" s="163">
        <v>5469</v>
      </c>
      <c r="S210" s="178" t="s">
        <v>264</v>
      </c>
      <c r="T210" s="179">
        <v>4831</v>
      </c>
      <c r="U210" s="179">
        <v>0</v>
      </c>
      <c r="V210" s="179">
        <v>4831</v>
      </c>
    </row>
    <row r="211" spans="1:22" ht="26.1" customHeight="1">
      <c r="A211" s="169" t="s">
        <v>36</v>
      </c>
      <c r="B211" s="184">
        <v>105</v>
      </c>
      <c r="C211" s="184">
        <v>120</v>
      </c>
      <c r="D211" s="187">
        <v>135</v>
      </c>
      <c r="E211" s="188">
        <f t="shared" si="18"/>
        <v>112.5</v>
      </c>
      <c r="F211" s="189">
        <f t="shared" si="19"/>
        <v>100.7</v>
      </c>
      <c r="P211" s="163" t="s">
        <v>36</v>
      </c>
      <c r="Q211" s="163">
        <v>134</v>
      </c>
      <c r="S211" s="178" t="s">
        <v>36</v>
      </c>
      <c r="T211" s="179">
        <v>135</v>
      </c>
      <c r="U211" s="179">
        <v>0</v>
      </c>
      <c r="V211" s="179">
        <v>135</v>
      </c>
    </row>
    <row r="212" spans="1:22" ht="26.1" customHeight="1">
      <c r="A212" s="169" t="s">
        <v>38</v>
      </c>
      <c r="B212" s="184">
        <v>1000</v>
      </c>
      <c r="C212" s="184">
        <v>1000</v>
      </c>
      <c r="D212" s="187">
        <v>0</v>
      </c>
      <c r="E212" s="188">
        <f t="shared" si="18"/>
        <v>0</v>
      </c>
      <c r="F212" s="189">
        <f t="shared" si="19"/>
        <v>0</v>
      </c>
      <c r="P212" s="163" t="s">
        <v>38</v>
      </c>
      <c r="Q212" s="163">
        <v>0</v>
      </c>
      <c r="S212" s="178" t="s">
        <v>38</v>
      </c>
      <c r="T212" s="179">
        <v>0</v>
      </c>
      <c r="U212" s="179">
        <v>0</v>
      </c>
      <c r="V212" s="179">
        <v>0</v>
      </c>
    </row>
    <row r="213" spans="1:22" ht="26.1" customHeight="1">
      <c r="A213" s="169" t="s">
        <v>1249</v>
      </c>
      <c r="B213" s="184">
        <v>0</v>
      </c>
      <c r="C213" s="184">
        <v>0</v>
      </c>
      <c r="D213" s="187">
        <v>9</v>
      </c>
      <c r="E213" s="188">
        <f t="shared" si="18"/>
        <v>0</v>
      </c>
      <c r="F213" s="189">
        <f t="shared" si="19"/>
        <v>0</v>
      </c>
      <c r="P213" s="163" t="s">
        <v>1249</v>
      </c>
      <c r="Q213" s="163">
        <v>0</v>
      </c>
      <c r="S213" s="178" t="s">
        <v>1249</v>
      </c>
      <c r="T213" s="179">
        <v>9</v>
      </c>
      <c r="U213" s="179">
        <v>0</v>
      </c>
      <c r="V213" s="179">
        <v>9</v>
      </c>
    </row>
    <row r="214" spans="1:22" ht="26.1" customHeight="1">
      <c r="A214" s="169" t="s">
        <v>267</v>
      </c>
      <c r="B214" s="184">
        <v>2486</v>
      </c>
      <c r="C214" s="184">
        <v>2486</v>
      </c>
      <c r="D214" s="187">
        <v>4687</v>
      </c>
      <c r="E214" s="188">
        <f t="shared" si="18"/>
        <v>188.5</v>
      </c>
      <c r="F214" s="189">
        <f t="shared" si="19"/>
        <v>88.4</v>
      </c>
      <c r="P214" s="163" t="s">
        <v>267</v>
      </c>
      <c r="Q214" s="163">
        <v>5302</v>
      </c>
      <c r="S214" s="178" t="s">
        <v>267</v>
      </c>
      <c r="T214" s="179">
        <v>4687</v>
      </c>
      <c r="U214" s="179">
        <v>0</v>
      </c>
      <c r="V214" s="179">
        <v>4687</v>
      </c>
    </row>
    <row r="215" spans="1:22" ht="26.1" customHeight="1">
      <c r="A215" s="169" t="s">
        <v>275</v>
      </c>
      <c r="B215" s="184">
        <v>45</v>
      </c>
      <c r="C215" s="184">
        <v>51</v>
      </c>
      <c r="D215" s="187">
        <v>57</v>
      </c>
      <c r="E215" s="188">
        <f t="shared" si="18"/>
        <v>111.8</v>
      </c>
      <c r="F215" s="189">
        <f t="shared" si="19"/>
        <v>89.1</v>
      </c>
      <c r="P215" s="163" t="s">
        <v>275</v>
      </c>
      <c r="Q215" s="163">
        <v>64</v>
      </c>
      <c r="S215" s="178" t="s">
        <v>275</v>
      </c>
      <c r="T215" s="179">
        <v>54</v>
      </c>
      <c r="U215" s="179">
        <v>3</v>
      </c>
      <c r="V215" s="179">
        <v>57</v>
      </c>
    </row>
    <row r="216" spans="1:22" ht="26.1" customHeight="1">
      <c r="A216" s="169" t="s">
        <v>36</v>
      </c>
      <c r="B216" s="184">
        <v>20</v>
      </c>
      <c r="C216" s="184">
        <v>26</v>
      </c>
      <c r="D216" s="187">
        <v>47</v>
      </c>
      <c r="E216" s="188">
        <f t="shared" si="18"/>
        <v>180.8</v>
      </c>
      <c r="F216" s="189">
        <f t="shared" si="19"/>
        <v>120.5</v>
      </c>
      <c r="P216" s="163" t="s">
        <v>36</v>
      </c>
      <c r="Q216" s="163">
        <v>39</v>
      </c>
      <c r="S216" s="178" t="s">
        <v>36</v>
      </c>
      <c r="T216" s="179">
        <v>47</v>
      </c>
      <c r="U216" s="179">
        <v>0</v>
      </c>
      <c r="V216" s="179">
        <v>47</v>
      </c>
    </row>
    <row r="217" spans="1:22" ht="26.1" customHeight="1">
      <c r="A217" s="169" t="s">
        <v>277</v>
      </c>
      <c r="B217" s="184">
        <v>25</v>
      </c>
      <c r="C217" s="184">
        <v>25</v>
      </c>
      <c r="D217" s="187">
        <v>10</v>
      </c>
      <c r="E217" s="188">
        <f t="shared" si="18"/>
        <v>40</v>
      </c>
      <c r="F217" s="189">
        <f t="shared" si="19"/>
        <v>40</v>
      </c>
      <c r="P217" s="163" t="s">
        <v>277</v>
      </c>
      <c r="Q217" s="163">
        <v>25</v>
      </c>
      <c r="S217" s="178" t="s">
        <v>277</v>
      </c>
      <c r="T217" s="179">
        <v>7</v>
      </c>
      <c r="U217" s="179">
        <v>3</v>
      </c>
      <c r="V217" s="179">
        <v>10</v>
      </c>
    </row>
    <row r="218" spans="1:22" ht="26.1" customHeight="1">
      <c r="A218" s="169" t="s">
        <v>279</v>
      </c>
      <c r="B218" s="184">
        <v>8523</v>
      </c>
      <c r="C218" s="184">
        <v>8523</v>
      </c>
      <c r="D218" s="187">
        <v>9082</v>
      </c>
      <c r="E218" s="188">
        <f t="shared" si="18"/>
        <v>106.6</v>
      </c>
      <c r="F218" s="189">
        <f t="shared" si="19"/>
        <v>87.6</v>
      </c>
      <c r="P218" s="163" t="s">
        <v>279</v>
      </c>
      <c r="Q218" s="163">
        <v>10370</v>
      </c>
      <c r="S218" s="178" t="s">
        <v>279</v>
      </c>
      <c r="T218" s="179">
        <v>8395</v>
      </c>
      <c r="U218" s="179">
        <v>687</v>
      </c>
      <c r="V218" s="179">
        <v>9082</v>
      </c>
    </row>
    <row r="219" spans="1:22" ht="26.1" customHeight="1">
      <c r="A219" s="169" t="s">
        <v>281</v>
      </c>
      <c r="B219" s="184">
        <v>1845</v>
      </c>
      <c r="C219" s="184">
        <v>1845</v>
      </c>
      <c r="D219" s="187">
        <v>1541</v>
      </c>
      <c r="E219" s="188">
        <f t="shared" si="18"/>
        <v>83.5</v>
      </c>
      <c r="F219" s="189">
        <f t="shared" si="19"/>
        <v>83.5</v>
      </c>
      <c r="P219" s="163" t="s">
        <v>281</v>
      </c>
      <c r="Q219" s="163">
        <v>1845</v>
      </c>
      <c r="S219" s="178" t="s">
        <v>281</v>
      </c>
      <c r="T219" s="179">
        <v>1541</v>
      </c>
      <c r="U219" s="179">
        <v>0</v>
      </c>
      <c r="V219" s="179">
        <v>1541</v>
      </c>
    </row>
    <row r="220" spans="1:22" ht="26.1" customHeight="1">
      <c r="A220" s="169" t="s">
        <v>283</v>
      </c>
      <c r="B220" s="184">
        <v>6678</v>
      </c>
      <c r="C220" s="184">
        <v>6678</v>
      </c>
      <c r="D220" s="187">
        <v>7541</v>
      </c>
      <c r="E220" s="188">
        <f t="shared" si="18"/>
        <v>112.9</v>
      </c>
      <c r="F220" s="189">
        <f t="shared" si="19"/>
        <v>88.5</v>
      </c>
      <c r="P220" s="163" t="s">
        <v>283</v>
      </c>
      <c r="Q220" s="163">
        <v>8525</v>
      </c>
      <c r="S220" s="178" t="s">
        <v>283</v>
      </c>
      <c r="T220" s="179">
        <v>6854</v>
      </c>
      <c r="U220" s="179">
        <v>687</v>
      </c>
      <c r="V220" s="179">
        <v>7541</v>
      </c>
    </row>
    <row r="221" spans="1:22" ht="26.1" customHeight="1">
      <c r="A221" s="169" t="s">
        <v>285</v>
      </c>
      <c r="B221" s="184">
        <v>552</v>
      </c>
      <c r="C221" s="184">
        <v>552</v>
      </c>
      <c r="D221" s="187">
        <v>1744</v>
      </c>
      <c r="E221" s="188">
        <f t="shared" si="18"/>
        <v>315.89999999999998</v>
      </c>
      <c r="F221" s="189">
        <f t="shared" si="19"/>
        <v>87.8</v>
      </c>
      <c r="P221" s="163" t="s">
        <v>285</v>
      </c>
      <c r="Q221" s="163">
        <v>1986</v>
      </c>
      <c r="S221" s="178" t="s">
        <v>285</v>
      </c>
      <c r="T221" s="179">
        <v>1711</v>
      </c>
      <c r="U221" s="179">
        <v>33</v>
      </c>
      <c r="V221" s="179">
        <v>1744</v>
      </c>
    </row>
    <row r="222" spans="1:22" ht="26.1" customHeight="1">
      <c r="A222" s="169" t="s">
        <v>287</v>
      </c>
      <c r="B222" s="184">
        <v>302</v>
      </c>
      <c r="C222" s="184">
        <v>302</v>
      </c>
      <c r="D222" s="187">
        <v>1582</v>
      </c>
      <c r="E222" s="188">
        <f t="shared" si="18"/>
        <v>523.79999999999995</v>
      </c>
      <c r="F222" s="189">
        <f t="shared" si="19"/>
        <v>91.2</v>
      </c>
      <c r="P222" s="163" t="s">
        <v>287</v>
      </c>
      <c r="Q222" s="163">
        <v>1734</v>
      </c>
      <c r="S222" s="178" t="s">
        <v>287</v>
      </c>
      <c r="T222" s="179">
        <v>1549</v>
      </c>
      <c r="U222" s="179">
        <v>33</v>
      </c>
      <c r="V222" s="179">
        <v>1582</v>
      </c>
    </row>
    <row r="223" spans="1:22" ht="26.1" customHeight="1">
      <c r="A223" s="169" t="s">
        <v>289</v>
      </c>
      <c r="B223" s="184">
        <v>250</v>
      </c>
      <c r="C223" s="184">
        <v>250</v>
      </c>
      <c r="D223" s="187">
        <v>162</v>
      </c>
      <c r="E223" s="188">
        <f t="shared" si="18"/>
        <v>64.8</v>
      </c>
      <c r="F223" s="189">
        <f t="shared" si="19"/>
        <v>64.3</v>
      </c>
      <c r="P223" s="163" t="s">
        <v>289</v>
      </c>
      <c r="Q223" s="163">
        <v>252</v>
      </c>
      <c r="S223" s="178" t="s">
        <v>289</v>
      </c>
      <c r="T223" s="179">
        <v>162</v>
      </c>
      <c r="U223" s="179">
        <v>0</v>
      </c>
      <c r="V223" s="179">
        <v>162</v>
      </c>
    </row>
    <row r="224" spans="1:22" ht="26.1" customHeight="1">
      <c r="A224" s="169" t="s">
        <v>290</v>
      </c>
      <c r="B224" s="184">
        <v>18</v>
      </c>
      <c r="C224" s="184">
        <v>18</v>
      </c>
      <c r="D224" s="187">
        <v>1017</v>
      </c>
      <c r="E224" s="188">
        <f t="shared" si="18"/>
        <v>5650</v>
      </c>
      <c r="F224" s="189">
        <f t="shared" si="19"/>
        <v>1955.8</v>
      </c>
      <c r="P224" s="163" t="s">
        <v>290</v>
      </c>
      <c r="Q224" s="163">
        <v>52</v>
      </c>
      <c r="S224" s="178" t="s">
        <v>290</v>
      </c>
      <c r="T224" s="179">
        <v>998</v>
      </c>
      <c r="U224" s="179">
        <v>19</v>
      </c>
      <c r="V224" s="179">
        <v>1017</v>
      </c>
    </row>
    <row r="225" spans="1:22" ht="26.1" customHeight="1">
      <c r="A225" s="169" t="s">
        <v>291</v>
      </c>
      <c r="B225" s="184">
        <v>18</v>
      </c>
      <c r="C225" s="184">
        <v>18</v>
      </c>
      <c r="D225" s="187">
        <v>1017</v>
      </c>
      <c r="E225" s="188">
        <f t="shared" si="18"/>
        <v>5650</v>
      </c>
      <c r="F225" s="189">
        <f t="shared" si="19"/>
        <v>1955.8</v>
      </c>
      <c r="P225" s="163" t="s">
        <v>291</v>
      </c>
      <c r="Q225" s="163">
        <v>52</v>
      </c>
      <c r="S225" s="178" t="s">
        <v>291</v>
      </c>
      <c r="T225" s="179">
        <v>998</v>
      </c>
      <c r="U225" s="179">
        <v>19</v>
      </c>
      <c r="V225" s="179">
        <v>1017</v>
      </c>
    </row>
    <row r="226" spans="1:22" ht="26.1" customHeight="1">
      <c r="A226" s="169" t="s">
        <v>293</v>
      </c>
      <c r="B226" s="184">
        <v>571</v>
      </c>
      <c r="C226" s="184">
        <v>571</v>
      </c>
      <c r="D226" s="187">
        <v>452</v>
      </c>
      <c r="E226" s="188">
        <f t="shared" si="18"/>
        <v>79.2</v>
      </c>
      <c r="F226" s="189">
        <f t="shared" si="19"/>
        <v>83.4</v>
      </c>
      <c r="P226" s="163" t="s">
        <v>293</v>
      </c>
      <c r="Q226" s="163">
        <v>542</v>
      </c>
      <c r="S226" s="178" t="s">
        <v>293</v>
      </c>
      <c r="T226" s="179">
        <v>358</v>
      </c>
      <c r="U226" s="179">
        <v>94</v>
      </c>
      <c r="V226" s="179">
        <v>452</v>
      </c>
    </row>
    <row r="227" spans="1:22" ht="26.1" customHeight="1">
      <c r="A227" s="169" t="s">
        <v>1250</v>
      </c>
      <c r="B227" s="184">
        <v>0</v>
      </c>
      <c r="C227" s="184">
        <v>0</v>
      </c>
      <c r="D227" s="187">
        <v>23</v>
      </c>
      <c r="E227" s="188">
        <f t="shared" si="18"/>
        <v>0</v>
      </c>
      <c r="F227" s="189">
        <f t="shared" si="19"/>
        <v>0</v>
      </c>
      <c r="P227" s="163" t="s">
        <v>1250</v>
      </c>
      <c r="Q227" s="163">
        <v>0</v>
      </c>
      <c r="S227" s="178" t="s">
        <v>1250</v>
      </c>
      <c r="T227" s="179">
        <v>0</v>
      </c>
      <c r="U227" s="179">
        <v>23</v>
      </c>
      <c r="V227" s="179">
        <v>23</v>
      </c>
    </row>
    <row r="228" spans="1:22" ht="26.1" customHeight="1">
      <c r="A228" s="169" t="s">
        <v>295</v>
      </c>
      <c r="B228" s="184">
        <v>571</v>
      </c>
      <c r="C228" s="184">
        <v>571</v>
      </c>
      <c r="D228" s="187">
        <v>429</v>
      </c>
      <c r="E228" s="188">
        <f t="shared" si="18"/>
        <v>75.099999999999994</v>
      </c>
      <c r="F228" s="189">
        <f t="shared" si="19"/>
        <v>79.2</v>
      </c>
      <c r="P228" s="163" t="s">
        <v>295</v>
      </c>
      <c r="Q228" s="163">
        <v>542</v>
      </c>
      <c r="S228" s="178" t="s">
        <v>295</v>
      </c>
      <c r="T228" s="179">
        <v>358</v>
      </c>
      <c r="U228" s="179">
        <v>71</v>
      </c>
      <c r="V228" s="179">
        <v>429</v>
      </c>
    </row>
    <row r="229" spans="1:22" ht="26.1" customHeight="1">
      <c r="A229" s="246" t="s">
        <v>1656</v>
      </c>
      <c r="B229" s="184">
        <v>215</v>
      </c>
      <c r="C229" s="184">
        <v>215</v>
      </c>
      <c r="D229" s="187">
        <v>489</v>
      </c>
      <c r="E229" s="188">
        <f t="shared" si="18"/>
        <v>227.4</v>
      </c>
      <c r="F229" s="189">
        <f t="shared" si="19"/>
        <v>48900</v>
      </c>
      <c r="P229" s="247" t="s">
        <v>1656</v>
      </c>
      <c r="Q229" s="163">
        <v>1</v>
      </c>
      <c r="S229" s="178" t="s">
        <v>1291</v>
      </c>
      <c r="T229" s="179">
        <v>489</v>
      </c>
      <c r="U229" s="179">
        <v>0</v>
      </c>
      <c r="V229" s="179">
        <v>489</v>
      </c>
    </row>
    <row r="230" spans="1:22" ht="26.1" customHeight="1">
      <c r="A230" s="169" t="s">
        <v>1634</v>
      </c>
      <c r="B230" s="184">
        <v>0</v>
      </c>
      <c r="C230" s="184">
        <v>0</v>
      </c>
      <c r="D230" s="187">
        <v>69</v>
      </c>
      <c r="E230" s="188">
        <f t="shared" si="18"/>
        <v>0</v>
      </c>
      <c r="F230" s="189">
        <f t="shared" si="19"/>
        <v>0</v>
      </c>
      <c r="P230" s="163" t="s">
        <v>1634</v>
      </c>
      <c r="Q230" s="163">
        <v>0</v>
      </c>
      <c r="S230" s="178" t="s">
        <v>36</v>
      </c>
      <c r="T230" s="179">
        <v>69</v>
      </c>
      <c r="U230" s="179">
        <v>0</v>
      </c>
      <c r="V230" s="179">
        <v>69</v>
      </c>
    </row>
    <row r="231" spans="1:22" ht="26.1" customHeight="1">
      <c r="A231" s="169" t="s">
        <v>1637</v>
      </c>
      <c r="B231" s="184">
        <v>0</v>
      </c>
      <c r="C231" s="184">
        <v>0</v>
      </c>
      <c r="D231" s="187">
        <v>30</v>
      </c>
      <c r="E231" s="188">
        <f t="shared" si="18"/>
        <v>0</v>
      </c>
      <c r="F231" s="189">
        <f t="shared" si="19"/>
        <v>0</v>
      </c>
      <c r="P231" s="163" t="s">
        <v>1637</v>
      </c>
      <c r="Q231" s="163">
        <v>0</v>
      </c>
      <c r="S231" s="178" t="s">
        <v>38</v>
      </c>
      <c r="T231" s="179">
        <v>30</v>
      </c>
      <c r="U231" s="179">
        <v>0</v>
      </c>
      <c r="V231" s="179">
        <v>30</v>
      </c>
    </row>
    <row r="232" spans="1:22" ht="26.1" customHeight="1">
      <c r="A232" s="169" t="s">
        <v>1657</v>
      </c>
      <c r="B232" s="184">
        <v>215</v>
      </c>
      <c r="C232" s="184">
        <v>215</v>
      </c>
      <c r="D232" s="187">
        <v>7</v>
      </c>
      <c r="E232" s="188">
        <f t="shared" si="18"/>
        <v>3.3</v>
      </c>
      <c r="F232" s="189">
        <f t="shared" si="19"/>
        <v>700</v>
      </c>
      <c r="P232" s="163" t="s">
        <v>1657</v>
      </c>
      <c r="Q232" s="163">
        <v>1</v>
      </c>
      <c r="S232" s="178" t="s">
        <v>208</v>
      </c>
      <c r="T232" s="179">
        <v>7</v>
      </c>
      <c r="U232" s="179">
        <v>0</v>
      </c>
      <c r="V232" s="179">
        <v>7</v>
      </c>
    </row>
    <row r="233" spans="1:22" ht="26.1" customHeight="1">
      <c r="A233" s="169" t="s">
        <v>1658</v>
      </c>
      <c r="B233" s="184">
        <v>0</v>
      </c>
      <c r="C233" s="184">
        <v>0</v>
      </c>
      <c r="D233" s="187">
        <v>383</v>
      </c>
      <c r="E233" s="188">
        <f t="shared" si="18"/>
        <v>0</v>
      </c>
      <c r="F233" s="189">
        <f t="shared" si="19"/>
        <v>0</v>
      </c>
      <c r="P233" s="163" t="s">
        <v>1658</v>
      </c>
      <c r="Q233" s="163">
        <v>0</v>
      </c>
      <c r="S233" s="178" t="s">
        <v>1292</v>
      </c>
      <c r="T233" s="179">
        <v>383</v>
      </c>
      <c r="U233" s="179">
        <v>0</v>
      </c>
      <c r="V233" s="179">
        <v>383</v>
      </c>
    </row>
    <row r="234" spans="1:22" ht="26.1" customHeight="1">
      <c r="A234" s="169" t="s">
        <v>1060</v>
      </c>
      <c r="B234" s="184">
        <v>687</v>
      </c>
      <c r="C234" s="184">
        <v>687</v>
      </c>
      <c r="D234" s="187">
        <v>380</v>
      </c>
      <c r="E234" s="188">
        <f t="shared" si="18"/>
        <v>55.3</v>
      </c>
      <c r="F234" s="189">
        <f t="shared" si="19"/>
        <v>11.4</v>
      </c>
      <c r="P234" s="163" t="s">
        <v>1060</v>
      </c>
      <c r="Q234" s="163">
        <v>3321</v>
      </c>
      <c r="S234" s="178" t="s">
        <v>1060</v>
      </c>
      <c r="T234" s="179">
        <v>196</v>
      </c>
      <c r="U234" s="179">
        <v>184</v>
      </c>
      <c r="V234" s="179">
        <v>380</v>
      </c>
    </row>
    <row r="235" spans="1:22" ht="26.1" customHeight="1">
      <c r="A235" s="169" t="s">
        <v>1659</v>
      </c>
      <c r="B235" s="184">
        <v>45793</v>
      </c>
      <c r="C235" s="184">
        <v>47537</v>
      </c>
      <c r="D235" s="187">
        <v>51255</v>
      </c>
      <c r="E235" s="188">
        <f t="shared" si="18"/>
        <v>107.8</v>
      </c>
      <c r="F235" s="189">
        <f t="shared" si="19"/>
        <v>96.6</v>
      </c>
      <c r="P235" s="163" t="s">
        <v>1659</v>
      </c>
      <c r="Q235" s="163">
        <f>SUM(Q236,Q240,Q243,Q246,Q252,Q256,Q261,Q263,Q265,Q270)</f>
        <v>53073</v>
      </c>
      <c r="S235" s="178" t="s">
        <v>1293</v>
      </c>
      <c r="T235" s="179">
        <v>49249</v>
      </c>
      <c r="U235" s="179">
        <v>2006</v>
      </c>
      <c r="V235" s="179">
        <v>51255</v>
      </c>
    </row>
    <row r="236" spans="1:22" ht="26.1" customHeight="1">
      <c r="A236" s="169" t="s">
        <v>1660</v>
      </c>
      <c r="B236" s="184">
        <v>1977</v>
      </c>
      <c r="C236" s="184">
        <v>2195</v>
      </c>
      <c r="D236" s="187">
        <v>2413</v>
      </c>
      <c r="E236" s="188">
        <f t="shared" si="18"/>
        <v>109.9</v>
      </c>
      <c r="F236" s="189">
        <f t="shared" si="19"/>
        <v>364.5</v>
      </c>
      <c r="P236" s="163" t="s">
        <v>1660</v>
      </c>
      <c r="Q236" s="163">
        <v>662</v>
      </c>
      <c r="S236" s="178" t="s">
        <v>1294</v>
      </c>
      <c r="T236" s="179">
        <v>2413</v>
      </c>
      <c r="U236" s="179">
        <v>0</v>
      </c>
      <c r="V236" s="179">
        <v>2413</v>
      </c>
    </row>
    <row r="237" spans="1:22" ht="26.1" customHeight="1">
      <c r="A237" s="169" t="s">
        <v>36</v>
      </c>
      <c r="B237" s="184">
        <v>291</v>
      </c>
      <c r="C237" s="184">
        <v>338</v>
      </c>
      <c r="D237" s="187">
        <v>389</v>
      </c>
      <c r="E237" s="188">
        <f t="shared" si="18"/>
        <v>115.1</v>
      </c>
      <c r="F237" s="189">
        <f t="shared" si="19"/>
        <v>85.3</v>
      </c>
      <c r="P237" s="163" t="s">
        <v>36</v>
      </c>
      <c r="Q237" s="163">
        <v>456</v>
      </c>
      <c r="S237" s="178" t="s">
        <v>36</v>
      </c>
      <c r="T237" s="179">
        <v>389</v>
      </c>
      <c r="U237" s="179">
        <v>0</v>
      </c>
      <c r="V237" s="179">
        <v>389</v>
      </c>
    </row>
    <row r="238" spans="1:22" ht="26.1" customHeight="1">
      <c r="A238" s="169" t="s">
        <v>38</v>
      </c>
      <c r="B238" s="184">
        <v>81</v>
      </c>
      <c r="C238" s="184">
        <v>81</v>
      </c>
      <c r="D238" s="187">
        <v>79</v>
      </c>
      <c r="E238" s="188">
        <f t="shared" si="18"/>
        <v>97.5</v>
      </c>
      <c r="F238" s="189">
        <f t="shared" si="19"/>
        <v>38.299999999999997</v>
      </c>
      <c r="P238" s="163" t="s">
        <v>38</v>
      </c>
      <c r="Q238" s="163">
        <v>206</v>
      </c>
      <c r="S238" s="178" t="s">
        <v>38</v>
      </c>
      <c r="T238" s="179">
        <v>79</v>
      </c>
      <c r="U238" s="179">
        <v>0</v>
      </c>
      <c r="V238" s="179">
        <v>79</v>
      </c>
    </row>
    <row r="239" spans="1:22" ht="26.1" customHeight="1">
      <c r="A239" s="169" t="s">
        <v>1661</v>
      </c>
      <c r="B239" s="184">
        <v>1605</v>
      </c>
      <c r="C239" s="184">
        <v>1776</v>
      </c>
      <c r="D239" s="187">
        <v>1945</v>
      </c>
      <c r="E239" s="188">
        <f t="shared" si="18"/>
        <v>109.5</v>
      </c>
      <c r="F239" s="189">
        <f t="shared" si="19"/>
        <v>0</v>
      </c>
      <c r="P239" s="163" t="s">
        <v>1661</v>
      </c>
      <c r="Q239" s="163">
        <v>0</v>
      </c>
      <c r="S239" s="178" t="s">
        <v>1295</v>
      </c>
      <c r="T239" s="179">
        <v>1945</v>
      </c>
      <c r="U239" s="179">
        <v>0</v>
      </c>
      <c r="V239" s="179">
        <v>1945</v>
      </c>
    </row>
    <row r="240" spans="1:22" ht="26.1" customHeight="1">
      <c r="A240" s="169" t="s">
        <v>300</v>
      </c>
      <c r="B240" s="184">
        <v>0</v>
      </c>
      <c r="C240" s="184">
        <v>220</v>
      </c>
      <c r="D240" s="187">
        <v>3709</v>
      </c>
      <c r="E240" s="188">
        <f t="shared" si="18"/>
        <v>1685.9</v>
      </c>
      <c r="F240" s="189">
        <f t="shared" si="19"/>
        <v>63.9</v>
      </c>
      <c r="P240" s="163" t="s">
        <v>300</v>
      </c>
      <c r="Q240" s="163">
        <v>5808</v>
      </c>
      <c r="S240" s="178" t="s">
        <v>300</v>
      </c>
      <c r="T240" s="179">
        <v>3190</v>
      </c>
      <c r="U240" s="179">
        <v>519</v>
      </c>
      <c r="V240" s="179">
        <v>3709</v>
      </c>
    </row>
    <row r="241" spans="1:22" ht="26.1" customHeight="1">
      <c r="A241" s="169" t="s">
        <v>302</v>
      </c>
      <c r="B241" s="184">
        <v>0</v>
      </c>
      <c r="C241" s="184">
        <v>220</v>
      </c>
      <c r="D241" s="187">
        <v>3400</v>
      </c>
      <c r="E241" s="188">
        <f t="shared" si="18"/>
        <v>1545.5</v>
      </c>
      <c r="F241" s="189">
        <f t="shared" si="19"/>
        <v>608.20000000000005</v>
      </c>
      <c r="P241" s="163" t="s">
        <v>302</v>
      </c>
      <c r="Q241" s="163">
        <v>559</v>
      </c>
      <c r="S241" s="178" t="s">
        <v>302</v>
      </c>
      <c r="T241" s="179">
        <v>2881</v>
      </c>
      <c r="U241" s="179">
        <v>519</v>
      </c>
      <c r="V241" s="179">
        <v>3400</v>
      </c>
    </row>
    <row r="242" spans="1:22" ht="26.1" customHeight="1">
      <c r="A242" s="169" t="s">
        <v>1251</v>
      </c>
      <c r="B242" s="184">
        <v>0</v>
      </c>
      <c r="C242" s="184">
        <v>0</v>
      </c>
      <c r="D242" s="187">
        <v>309</v>
      </c>
      <c r="E242" s="188">
        <f t="shared" ref="E242:E272" si="20">IF(C242*D242=0,,ROUND(D242/C242*100,1))</f>
        <v>0</v>
      </c>
      <c r="F242" s="189">
        <f t="shared" ref="F242:F272" si="21">IF(Q242*D242=0,,ROUND(D242/Q242*100,1))</f>
        <v>11.4</v>
      </c>
      <c r="P242" s="163" t="s">
        <v>1251</v>
      </c>
      <c r="Q242" s="163">
        <v>2699</v>
      </c>
      <c r="S242" s="178" t="s">
        <v>1251</v>
      </c>
      <c r="T242" s="179">
        <v>309</v>
      </c>
      <c r="U242" s="179">
        <v>0</v>
      </c>
      <c r="V242" s="179">
        <v>309</v>
      </c>
    </row>
    <row r="243" spans="1:22" ht="26.1" customHeight="1">
      <c r="A243" s="169" t="s">
        <v>305</v>
      </c>
      <c r="B243" s="184">
        <v>5138</v>
      </c>
      <c r="C243" s="184">
        <v>5352</v>
      </c>
      <c r="D243" s="187">
        <v>4900</v>
      </c>
      <c r="E243" s="188">
        <f t="shared" si="20"/>
        <v>91.6</v>
      </c>
      <c r="F243" s="189">
        <f t="shared" si="21"/>
        <v>122.5</v>
      </c>
      <c r="P243" s="163" t="s">
        <v>305</v>
      </c>
      <c r="Q243" s="163">
        <v>4000</v>
      </c>
      <c r="S243" s="178" t="s">
        <v>305</v>
      </c>
      <c r="T243" s="179">
        <v>4890</v>
      </c>
      <c r="U243" s="179">
        <v>10</v>
      </c>
      <c r="V243" s="179">
        <v>4900</v>
      </c>
    </row>
    <row r="244" spans="1:22" ht="26.1" customHeight="1">
      <c r="A244" s="169" t="s">
        <v>307</v>
      </c>
      <c r="B244" s="184">
        <v>3250</v>
      </c>
      <c r="C244" s="184">
        <v>3250</v>
      </c>
      <c r="D244" s="187">
        <v>1206</v>
      </c>
      <c r="E244" s="188">
        <f t="shared" si="20"/>
        <v>37.1</v>
      </c>
      <c r="F244" s="189">
        <f t="shared" si="21"/>
        <v>68.7</v>
      </c>
      <c r="P244" s="163" t="s">
        <v>307</v>
      </c>
      <c r="Q244" s="163">
        <v>1756</v>
      </c>
      <c r="S244" s="178" t="s">
        <v>307</v>
      </c>
      <c r="T244" s="179">
        <v>1196</v>
      </c>
      <c r="U244" s="179">
        <v>10</v>
      </c>
      <c r="V244" s="179">
        <v>1206</v>
      </c>
    </row>
    <row r="245" spans="1:22" ht="26.1" customHeight="1">
      <c r="A245" s="169" t="s">
        <v>309</v>
      </c>
      <c r="B245" s="184">
        <v>1888</v>
      </c>
      <c r="C245" s="184">
        <v>2102</v>
      </c>
      <c r="D245" s="187">
        <v>3694</v>
      </c>
      <c r="E245" s="188">
        <f t="shared" si="20"/>
        <v>175.7</v>
      </c>
      <c r="F245" s="189">
        <f t="shared" si="21"/>
        <v>164.6</v>
      </c>
      <c r="P245" s="163" t="s">
        <v>309</v>
      </c>
      <c r="Q245" s="163">
        <v>2244</v>
      </c>
      <c r="S245" s="178" t="s">
        <v>309</v>
      </c>
      <c r="T245" s="179">
        <v>3694</v>
      </c>
      <c r="U245" s="179">
        <v>0</v>
      </c>
      <c r="V245" s="179">
        <v>3694</v>
      </c>
    </row>
    <row r="246" spans="1:22" ht="26.1" customHeight="1">
      <c r="A246" s="169" t="s">
        <v>311</v>
      </c>
      <c r="B246" s="184">
        <v>4612</v>
      </c>
      <c r="C246" s="184">
        <v>4647</v>
      </c>
      <c r="D246" s="187">
        <v>6407</v>
      </c>
      <c r="E246" s="188">
        <f t="shared" si="20"/>
        <v>137.9</v>
      </c>
      <c r="F246" s="189">
        <f t="shared" si="21"/>
        <v>91.7</v>
      </c>
      <c r="P246" s="163" t="s">
        <v>311</v>
      </c>
      <c r="Q246" s="163">
        <v>6985</v>
      </c>
      <c r="S246" s="178" t="s">
        <v>311</v>
      </c>
      <c r="T246" s="179">
        <v>6407</v>
      </c>
      <c r="U246" s="179">
        <v>0</v>
      </c>
      <c r="V246" s="179">
        <v>6407</v>
      </c>
    </row>
    <row r="247" spans="1:22" ht="26.1" customHeight="1">
      <c r="A247" s="169" t="s">
        <v>315</v>
      </c>
      <c r="B247" s="184">
        <v>325</v>
      </c>
      <c r="C247" s="184">
        <v>360</v>
      </c>
      <c r="D247" s="187">
        <v>714</v>
      </c>
      <c r="E247" s="188">
        <f t="shared" si="20"/>
        <v>198.3</v>
      </c>
      <c r="F247" s="189">
        <f t="shared" si="21"/>
        <v>182.1</v>
      </c>
      <c r="P247" s="163" t="s">
        <v>315</v>
      </c>
      <c r="Q247" s="163">
        <v>392</v>
      </c>
      <c r="S247" s="178" t="s">
        <v>315</v>
      </c>
      <c r="T247" s="179">
        <v>714</v>
      </c>
      <c r="U247" s="179">
        <v>0</v>
      </c>
      <c r="V247" s="179">
        <v>714</v>
      </c>
    </row>
    <row r="248" spans="1:22" ht="26.1" customHeight="1">
      <c r="A248" s="169" t="s">
        <v>317</v>
      </c>
      <c r="B248" s="184">
        <v>4287</v>
      </c>
      <c r="C248" s="184">
        <v>4287</v>
      </c>
      <c r="D248" s="187">
        <v>5608</v>
      </c>
      <c r="E248" s="188">
        <f t="shared" si="20"/>
        <v>130.80000000000001</v>
      </c>
      <c r="F248" s="189">
        <f t="shared" si="21"/>
        <v>122.6</v>
      </c>
      <c r="P248" s="163" t="s">
        <v>317</v>
      </c>
      <c r="Q248" s="163">
        <v>4575</v>
      </c>
      <c r="S248" s="178" t="s">
        <v>317</v>
      </c>
      <c r="T248" s="179">
        <v>5608</v>
      </c>
      <c r="U248" s="179">
        <v>0</v>
      </c>
      <c r="V248" s="179">
        <v>5608</v>
      </c>
    </row>
    <row r="249" spans="1:22" ht="26.1" customHeight="1">
      <c r="A249" s="169" t="s">
        <v>319</v>
      </c>
      <c r="B249" s="184">
        <v>0</v>
      </c>
      <c r="C249" s="184">
        <v>0</v>
      </c>
      <c r="D249" s="187">
        <v>85</v>
      </c>
      <c r="E249" s="188">
        <f t="shared" si="20"/>
        <v>0</v>
      </c>
      <c r="F249" s="189">
        <f t="shared" si="21"/>
        <v>12.9</v>
      </c>
      <c r="P249" s="163" t="s">
        <v>319</v>
      </c>
      <c r="Q249" s="163">
        <v>661</v>
      </c>
      <c r="S249" s="178" t="s">
        <v>319</v>
      </c>
      <c r="T249" s="179">
        <v>85</v>
      </c>
      <c r="U249" s="179">
        <v>0</v>
      </c>
      <c r="V249" s="179">
        <v>85</v>
      </c>
    </row>
    <row r="250" spans="1:22" ht="26.1" customHeight="1">
      <c r="A250" s="169" t="s">
        <v>1252</v>
      </c>
      <c r="B250" s="184">
        <v>0</v>
      </c>
      <c r="C250" s="184">
        <v>0</v>
      </c>
      <c r="D250" s="187">
        <v>30</v>
      </c>
      <c r="E250" s="188">
        <f t="shared" si="20"/>
        <v>0</v>
      </c>
      <c r="F250" s="189">
        <f t="shared" si="21"/>
        <v>0</v>
      </c>
      <c r="P250" s="163" t="s">
        <v>1252</v>
      </c>
      <c r="Q250" s="163">
        <v>0</v>
      </c>
      <c r="S250" s="178" t="s">
        <v>1252</v>
      </c>
      <c r="T250" s="179">
        <v>30</v>
      </c>
      <c r="U250" s="179">
        <v>0</v>
      </c>
      <c r="V250" s="179">
        <v>30</v>
      </c>
    </row>
    <row r="251" spans="1:22" ht="26.1" customHeight="1">
      <c r="A251" s="169" t="s">
        <v>1253</v>
      </c>
      <c r="B251" s="184">
        <v>0</v>
      </c>
      <c r="C251" s="184">
        <v>0</v>
      </c>
      <c r="D251" s="187">
        <v>30</v>
      </c>
      <c r="E251" s="188">
        <f t="shared" si="20"/>
        <v>0</v>
      </c>
      <c r="F251" s="189">
        <f t="shared" si="21"/>
        <v>0</v>
      </c>
      <c r="P251" s="163" t="s">
        <v>1253</v>
      </c>
      <c r="Q251" s="163">
        <v>0</v>
      </c>
      <c r="S251" s="178" t="s">
        <v>1296</v>
      </c>
      <c r="T251" s="179">
        <v>30</v>
      </c>
      <c r="U251" s="179">
        <v>0</v>
      </c>
      <c r="V251" s="179">
        <v>30</v>
      </c>
    </row>
    <row r="252" spans="1:22" ht="26.1" customHeight="1">
      <c r="A252" s="169" t="s">
        <v>321</v>
      </c>
      <c r="B252" s="184">
        <v>5513</v>
      </c>
      <c r="C252" s="184">
        <v>5950</v>
      </c>
      <c r="D252" s="187">
        <v>8260</v>
      </c>
      <c r="E252" s="188">
        <f t="shared" si="20"/>
        <v>138.80000000000001</v>
      </c>
      <c r="F252" s="189">
        <f t="shared" si="21"/>
        <v>112.7</v>
      </c>
      <c r="P252" s="163" t="s">
        <v>321</v>
      </c>
      <c r="Q252" s="163">
        <v>7326</v>
      </c>
      <c r="S252" s="178" t="s">
        <v>321</v>
      </c>
      <c r="T252" s="179">
        <v>8214</v>
      </c>
      <c r="U252" s="179">
        <v>46</v>
      </c>
      <c r="V252" s="179">
        <v>8260</v>
      </c>
    </row>
    <row r="253" spans="1:22" ht="26.1" customHeight="1">
      <c r="A253" s="169" t="s">
        <v>322</v>
      </c>
      <c r="B253" s="184">
        <v>36</v>
      </c>
      <c r="C253" s="184">
        <v>36</v>
      </c>
      <c r="D253" s="187">
        <v>46</v>
      </c>
      <c r="E253" s="188">
        <f t="shared" si="20"/>
        <v>127.8</v>
      </c>
      <c r="F253" s="189">
        <f t="shared" si="21"/>
        <v>80.7</v>
      </c>
      <c r="P253" s="163" t="s">
        <v>322</v>
      </c>
      <c r="Q253" s="163">
        <v>57</v>
      </c>
      <c r="S253" s="178" t="s">
        <v>322</v>
      </c>
      <c r="T253" s="179">
        <v>0</v>
      </c>
      <c r="U253" s="179">
        <v>46</v>
      </c>
      <c r="V253" s="179">
        <v>46</v>
      </c>
    </row>
    <row r="254" spans="1:22" ht="26.1" customHeight="1">
      <c r="A254" s="169" t="s">
        <v>324</v>
      </c>
      <c r="B254" s="184">
        <v>5410</v>
      </c>
      <c r="C254" s="184">
        <v>5847</v>
      </c>
      <c r="D254" s="187">
        <v>8207</v>
      </c>
      <c r="E254" s="188">
        <f t="shared" si="20"/>
        <v>140.4</v>
      </c>
      <c r="F254" s="189">
        <f t="shared" si="21"/>
        <v>115.3</v>
      </c>
      <c r="P254" s="163" t="s">
        <v>324</v>
      </c>
      <c r="Q254" s="163">
        <v>7121</v>
      </c>
      <c r="S254" s="178" t="s">
        <v>324</v>
      </c>
      <c r="T254" s="179">
        <v>8207</v>
      </c>
      <c r="U254" s="179">
        <v>0</v>
      </c>
      <c r="V254" s="179">
        <v>8207</v>
      </c>
    </row>
    <row r="255" spans="1:22" ht="26.1" customHeight="1">
      <c r="A255" s="169" t="s">
        <v>326</v>
      </c>
      <c r="B255" s="184">
        <v>67</v>
      </c>
      <c r="C255" s="184">
        <v>67</v>
      </c>
      <c r="D255" s="187">
        <v>7</v>
      </c>
      <c r="E255" s="188">
        <f t="shared" si="20"/>
        <v>10.4</v>
      </c>
      <c r="F255" s="189">
        <f t="shared" si="21"/>
        <v>4.7</v>
      </c>
      <c r="P255" s="163" t="s">
        <v>326</v>
      </c>
      <c r="Q255" s="163">
        <v>148</v>
      </c>
      <c r="S255" s="178" t="s">
        <v>326</v>
      </c>
      <c r="T255" s="179">
        <v>7</v>
      </c>
      <c r="U255" s="179">
        <v>0</v>
      </c>
      <c r="V255" s="179">
        <v>7</v>
      </c>
    </row>
    <row r="256" spans="1:22" ht="26.1" customHeight="1">
      <c r="A256" s="169" t="s">
        <v>328</v>
      </c>
      <c r="B256" s="184">
        <v>14002</v>
      </c>
      <c r="C256" s="184">
        <v>14622</v>
      </c>
      <c r="D256" s="187">
        <v>14072</v>
      </c>
      <c r="E256" s="188">
        <f t="shared" si="20"/>
        <v>96.2</v>
      </c>
      <c r="F256" s="189">
        <f t="shared" si="21"/>
        <v>106.8</v>
      </c>
      <c r="P256" s="163" t="s">
        <v>328</v>
      </c>
      <c r="Q256" s="163">
        <v>13170</v>
      </c>
      <c r="S256" s="178" t="s">
        <v>328</v>
      </c>
      <c r="T256" s="179">
        <v>12749</v>
      </c>
      <c r="U256" s="179">
        <v>1323</v>
      </c>
      <c r="V256" s="179">
        <v>14072</v>
      </c>
    </row>
    <row r="257" spans="1:22" ht="26.1" customHeight="1">
      <c r="A257" s="169" t="s">
        <v>330</v>
      </c>
      <c r="B257" s="184">
        <v>1377</v>
      </c>
      <c r="C257" s="184">
        <v>1421</v>
      </c>
      <c r="D257" s="187">
        <v>1459</v>
      </c>
      <c r="E257" s="188">
        <f t="shared" si="20"/>
        <v>102.7</v>
      </c>
      <c r="F257" s="189">
        <f t="shared" si="21"/>
        <v>92.1</v>
      </c>
      <c r="P257" s="163" t="s">
        <v>330</v>
      </c>
      <c r="Q257" s="163">
        <v>1585</v>
      </c>
      <c r="S257" s="178" t="s">
        <v>330</v>
      </c>
      <c r="T257" s="179">
        <v>1103</v>
      </c>
      <c r="U257" s="179">
        <v>356</v>
      </c>
      <c r="V257" s="179">
        <v>1459</v>
      </c>
    </row>
    <row r="258" spans="1:22" ht="26.1" customHeight="1">
      <c r="A258" s="169" t="s">
        <v>332</v>
      </c>
      <c r="B258" s="184">
        <v>5356</v>
      </c>
      <c r="C258" s="184">
        <v>5643</v>
      </c>
      <c r="D258" s="187">
        <v>5548</v>
      </c>
      <c r="E258" s="188">
        <f t="shared" si="20"/>
        <v>98.3</v>
      </c>
      <c r="F258" s="189">
        <f t="shared" si="21"/>
        <v>100.1</v>
      </c>
      <c r="P258" s="163" t="s">
        <v>332</v>
      </c>
      <c r="Q258" s="163">
        <v>5543</v>
      </c>
      <c r="S258" s="178" t="s">
        <v>332</v>
      </c>
      <c r="T258" s="179">
        <v>5166</v>
      </c>
      <c r="U258" s="179">
        <v>382</v>
      </c>
      <c r="V258" s="179">
        <v>5548</v>
      </c>
    </row>
    <row r="259" spans="1:22" ht="26.1" customHeight="1">
      <c r="A259" s="169" t="s">
        <v>334</v>
      </c>
      <c r="B259" s="184">
        <v>5761</v>
      </c>
      <c r="C259" s="184">
        <v>6050</v>
      </c>
      <c r="D259" s="187">
        <v>5961</v>
      </c>
      <c r="E259" s="188">
        <f t="shared" si="20"/>
        <v>98.5</v>
      </c>
      <c r="F259" s="189">
        <f t="shared" si="21"/>
        <v>98.7</v>
      </c>
      <c r="P259" s="163" t="s">
        <v>334</v>
      </c>
      <c r="Q259" s="163">
        <v>6042</v>
      </c>
      <c r="S259" s="178" t="s">
        <v>334</v>
      </c>
      <c r="T259" s="179">
        <v>5392</v>
      </c>
      <c r="U259" s="179">
        <v>569</v>
      </c>
      <c r="V259" s="179">
        <v>5961</v>
      </c>
    </row>
    <row r="260" spans="1:22" ht="26.1" customHeight="1">
      <c r="A260" s="169" t="s">
        <v>1061</v>
      </c>
      <c r="B260" s="184">
        <v>1508</v>
      </c>
      <c r="C260" s="184">
        <v>1508</v>
      </c>
      <c r="D260" s="187">
        <v>1104</v>
      </c>
      <c r="E260" s="188">
        <f t="shared" si="20"/>
        <v>73.2</v>
      </c>
      <c r="F260" s="189">
        <f t="shared" si="21"/>
        <v>0</v>
      </c>
      <c r="P260" s="163" t="s">
        <v>1061</v>
      </c>
      <c r="Q260" s="163">
        <v>0</v>
      </c>
      <c r="S260" s="178" t="s">
        <v>1061</v>
      </c>
      <c r="T260" s="179">
        <v>1088</v>
      </c>
      <c r="U260" s="179">
        <v>16</v>
      </c>
      <c r="V260" s="179">
        <v>1104</v>
      </c>
    </row>
    <row r="261" spans="1:22" ht="26.1" customHeight="1">
      <c r="A261" s="169" t="s">
        <v>336</v>
      </c>
      <c r="B261" s="184">
        <v>11395</v>
      </c>
      <c r="C261" s="184">
        <v>11395</v>
      </c>
      <c r="D261" s="187">
        <v>8590</v>
      </c>
      <c r="E261" s="188">
        <f t="shared" si="20"/>
        <v>75.400000000000006</v>
      </c>
      <c r="F261" s="189">
        <f t="shared" si="21"/>
        <v>92</v>
      </c>
      <c r="P261" s="163" t="s">
        <v>336</v>
      </c>
      <c r="Q261" s="163">
        <v>9340</v>
      </c>
      <c r="S261" s="178" t="s">
        <v>336</v>
      </c>
      <c r="T261" s="179">
        <v>8483</v>
      </c>
      <c r="U261" s="179">
        <v>107</v>
      </c>
      <c r="V261" s="179">
        <v>8590</v>
      </c>
    </row>
    <row r="262" spans="1:22" ht="26.1" customHeight="1">
      <c r="A262" s="169" t="s">
        <v>1254</v>
      </c>
      <c r="B262" s="184">
        <v>11395</v>
      </c>
      <c r="C262" s="184">
        <v>11395</v>
      </c>
      <c r="D262" s="187">
        <v>8590</v>
      </c>
      <c r="E262" s="188">
        <f t="shared" si="20"/>
        <v>75.400000000000006</v>
      </c>
      <c r="F262" s="189">
        <f t="shared" si="21"/>
        <v>92</v>
      </c>
      <c r="P262" s="163" t="s">
        <v>1254</v>
      </c>
      <c r="Q262" s="163">
        <v>9340</v>
      </c>
      <c r="S262" s="178" t="s">
        <v>1254</v>
      </c>
      <c r="T262" s="179">
        <v>8483</v>
      </c>
      <c r="U262" s="179">
        <v>107</v>
      </c>
      <c r="V262" s="179">
        <v>8590</v>
      </c>
    </row>
    <row r="263" spans="1:22" ht="26.1" customHeight="1">
      <c r="A263" s="169" t="s">
        <v>339</v>
      </c>
      <c r="B263" s="184">
        <v>840</v>
      </c>
      <c r="C263" s="184">
        <v>840</v>
      </c>
      <c r="D263" s="187">
        <v>1778</v>
      </c>
      <c r="E263" s="188">
        <f t="shared" si="20"/>
        <v>211.7</v>
      </c>
      <c r="F263" s="189">
        <f t="shared" si="21"/>
        <v>76.2</v>
      </c>
      <c r="P263" s="163" t="s">
        <v>339</v>
      </c>
      <c r="Q263" s="163">
        <v>2332</v>
      </c>
      <c r="S263" s="178" t="s">
        <v>339</v>
      </c>
      <c r="T263" s="179">
        <v>1777</v>
      </c>
      <c r="U263" s="179">
        <v>1</v>
      </c>
      <c r="V263" s="179">
        <v>1778</v>
      </c>
    </row>
    <row r="264" spans="1:22" ht="26.1" customHeight="1">
      <c r="A264" s="169" t="s">
        <v>341</v>
      </c>
      <c r="B264" s="184">
        <v>840</v>
      </c>
      <c r="C264" s="184">
        <v>840</v>
      </c>
      <c r="D264" s="187">
        <v>1778</v>
      </c>
      <c r="E264" s="188">
        <f t="shared" si="20"/>
        <v>211.7</v>
      </c>
      <c r="F264" s="189">
        <f t="shared" si="21"/>
        <v>76.2</v>
      </c>
      <c r="P264" s="163" t="s">
        <v>341</v>
      </c>
      <c r="Q264" s="163">
        <v>2332</v>
      </c>
      <c r="S264" s="178" t="s">
        <v>341</v>
      </c>
      <c r="T264" s="179">
        <v>1777</v>
      </c>
      <c r="U264" s="179">
        <v>1</v>
      </c>
      <c r="V264" s="179">
        <v>1778</v>
      </c>
    </row>
    <row r="265" spans="1:22" ht="26.1" customHeight="1">
      <c r="A265" s="169" t="s">
        <v>343</v>
      </c>
      <c r="B265" s="184">
        <v>466</v>
      </c>
      <c r="C265" s="184">
        <v>466</v>
      </c>
      <c r="D265" s="187">
        <v>448</v>
      </c>
      <c r="E265" s="188">
        <f t="shared" si="20"/>
        <v>96.1</v>
      </c>
      <c r="F265" s="189">
        <f t="shared" si="21"/>
        <v>143.6</v>
      </c>
      <c r="P265" s="163" t="s">
        <v>343</v>
      </c>
      <c r="Q265" s="163">
        <v>312</v>
      </c>
      <c r="S265" s="178" t="s">
        <v>343</v>
      </c>
      <c r="T265" s="179">
        <v>448</v>
      </c>
      <c r="U265" s="179">
        <v>0</v>
      </c>
      <c r="V265" s="179">
        <v>448</v>
      </c>
    </row>
    <row r="266" spans="1:22" ht="26.1" customHeight="1">
      <c r="A266" s="169" t="s">
        <v>345</v>
      </c>
      <c r="B266" s="184">
        <v>466</v>
      </c>
      <c r="C266" s="184">
        <v>466</v>
      </c>
      <c r="D266" s="187">
        <v>448</v>
      </c>
      <c r="E266" s="188">
        <f t="shared" si="20"/>
        <v>96.1</v>
      </c>
      <c r="F266" s="189">
        <f t="shared" si="21"/>
        <v>144.5</v>
      </c>
      <c r="P266" s="163" t="s">
        <v>345</v>
      </c>
      <c r="Q266" s="163">
        <v>310</v>
      </c>
      <c r="S266" s="178" t="s">
        <v>345</v>
      </c>
      <c r="T266" s="179">
        <v>448</v>
      </c>
      <c r="U266" s="179">
        <v>0</v>
      </c>
      <c r="V266" s="179">
        <v>448</v>
      </c>
    </row>
    <row r="267" spans="1:22" ht="26.1" customHeight="1">
      <c r="A267" s="169" t="s">
        <v>1662</v>
      </c>
      <c r="B267" s="184">
        <v>0</v>
      </c>
      <c r="C267" s="184">
        <v>0</v>
      </c>
      <c r="D267" s="187">
        <v>61</v>
      </c>
      <c r="E267" s="188">
        <f t="shared" si="20"/>
        <v>0</v>
      </c>
      <c r="F267" s="189">
        <f t="shared" si="21"/>
        <v>0</v>
      </c>
      <c r="P267" s="163" t="s">
        <v>1662</v>
      </c>
      <c r="Q267" s="163">
        <v>0</v>
      </c>
      <c r="S267" s="178" t="s">
        <v>1297</v>
      </c>
      <c r="T267" s="179">
        <v>61</v>
      </c>
      <c r="U267" s="179">
        <v>0</v>
      </c>
      <c r="V267" s="179">
        <v>61</v>
      </c>
    </row>
    <row r="268" spans="1:22" ht="26.1" customHeight="1">
      <c r="A268" s="169" t="s">
        <v>1634</v>
      </c>
      <c r="B268" s="184">
        <v>0</v>
      </c>
      <c r="C268" s="184">
        <v>0</v>
      </c>
      <c r="D268" s="187">
        <v>46</v>
      </c>
      <c r="E268" s="188">
        <f t="shared" si="20"/>
        <v>0</v>
      </c>
      <c r="F268" s="189">
        <f t="shared" si="21"/>
        <v>0</v>
      </c>
      <c r="P268" s="163" t="s">
        <v>1634</v>
      </c>
      <c r="Q268" s="163">
        <v>0</v>
      </c>
      <c r="S268" s="178" t="s">
        <v>36</v>
      </c>
      <c r="T268" s="179">
        <v>46</v>
      </c>
      <c r="U268" s="179">
        <v>0</v>
      </c>
      <c r="V268" s="179">
        <v>46</v>
      </c>
    </row>
    <row r="269" spans="1:22" ht="26.1" customHeight="1">
      <c r="A269" s="169" t="s">
        <v>1637</v>
      </c>
      <c r="B269" s="184">
        <v>0</v>
      </c>
      <c r="C269" s="184">
        <v>0</v>
      </c>
      <c r="D269" s="187">
        <v>15</v>
      </c>
      <c r="E269" s="188">
        <f t="shared" si="20"/>
        <v>0</v>
      </c>
      <c r="F269" s="189">
        <f t="shared" si="21"/>
        <v>0</v>
      </c>
      <c r="P269" s="163" t="s">
        <v>1637</v>
      </c>
      <c r="Q269" s="163">
        <v>0</v>
      </c>
      <c r="S269" s="178" t="s">
        <v>38</v>
      </c>
      <c r="T269" s="179">
        <v>15</v>
      </c>
      <c r="U269" s="179">
        <v>0</v>
      </c>
      <c r="V269" s="179">
        <v>15</v>
      </c>
    </row>
    <row r="270" spans="1:22" ht="26.1" customHeight="1">
      <c r="A270" s="177" t="s">
        <v>1663</v>
      </c>
      <c r="B270" s="184">
        <v>1850</v>
      </c>
      <c r="C270" s="184">
        <v>1850</v>
      </c>
      <c r="D270" s="187">
        <v>587</v>
      </c>
      <c r="E270" s="188">
        <f t="shared" si="20"/>
        <v>31.7</v>
      </c>
      <c r="F270" s="189">
        <f t="shared" si="21"/>
        <v>18.7</v>
      </c>
      <c r="P270" s="174" t="s">
        <v>1664</v>
      </c>
      <c r="Q270" s="163">
        <v>3138</v>
      </c>
      <c r="S270" s="178" t="s">
        <v>1298</v>
      </c>
      <c r="T270" s="179">
        <v>587</v>
      </c>
      <c r="U270" s="179">
        <v>0</v>
      </c>
      <c r="V270" s="179">
        <v>587</v>
      </c>
    </row>
    <row r="271" spans="1:22" ht="26.1" customHeight="1">
      <c r="A271" s="177" t="s">
        <v>1665</v>
      </c>
      <c r="B271" s="184">
        <v>1850</v>
      </c>
      <c r="C271" s="184">
        <v>1850</v>
      </c>
      <c r="D271" s="187">
        <v>587</v>
      </c>
      <c r="E271" s="188">
        <f t="shared" si="20"/>
        <v>31.7</v>
      </c>
      <c r="F271" s="189">
        <f t="shared" si="21"/>
        <v>18.7</v>
      </c>
      <c r="P271" s="174" t="s">
        <v>1665</v>
      </c>
      <c r="Q271" s="163">
        <v>3138</v>
      </c>
      <c r="S271" s="178" t="s">
        <v>1299</v>
      </c>
      <c r="T271" s="179">
        <v>587</v>
      </c>
      <c r="U271" s="179">
        <v>0</v>
      </c>
      <c r="V271" s="179">
        <v>587</v>
      </c>
    </row>
    <row r="272" spans="1:22" ht="26.1" customHeight="1">
      <c r="A272" s="177" t="s">
        <v>1062</v>
      </c>
      <c r="B272" s="184">
        <v>23335</v>
      </c>
      <c r="C272" s="184">
        <v>23351</v>
      </c>
      <c r="D272" s="187">
        <v>79492</v>
      </c>
      <c r="E272" s="188">
        <f t="shared" si="20"/>
        <v>340.4</v>
      </c>
      <c r="F272" s="189">
        <f t="shared" si="21"/>
        <v>89</v>
      </c>
      <c r="P272" s="174" t="s">
        <v>1062</v>
      </c>
      <c r="Q272" s="163">
        <f>SUM(Q273,Q276,Q278,Q285,Q287,Q289,Q290)</f>
        <v>89344</v>
      </c>
      <c r="S272" s="178" t="s">
        <v>349</v>
      </c>
      <c r="T272" s="179">
        <v>68858</v>
      </c>
      <c r="U272" s="179">
        <v>10634</v>
      </c>
      <c r="V272" s="179">
        <v>79492</v>
      </c>
    </row>
    <row r="273" spans="1:22" ht="26.1" customHeight="1">
      <c r="A273" s="177" t="s">
        <v>351</v>
      </c>
      <c r="B273" s="184">
        <v>2215</v>
      </c>
      <c r="C273" s="184">
        <v>2231</v>
      </c>
      <c r="D273" s="187">
        <v>217</v>
      </c>
      <c r="E273" s="188">
        <f t="shared" ref="E273:E289" si="22">IF(C273*D273=0,,ROUND(D273/C273*100,1))</f>
        <v>9.6999999999999993</v>
      </c>
      <c r="F273" s="189">
        <f t="shared" ref="F273:F289" si="23">IF(Q273*D273=0,,ROUND(D273/Q273*100,1))</f>
        <v>59</v>
      </c>
      <c r="P273" s="174" t="s">
        <v>351</v>
      </c>
      <c r="Q273" s="163">
        <v>368</v>
      </c>
      <c r="S273" s="178" t="s">
        <v>351</v>
      </c>
      <c r="T273" s="179">
        <v>217</v>
      </c>
      <c r="U273" s="179">
        <v>0</v>
      </c>
      <c r="V273" s="179">
        <v>217</v>
      </c>
    </row>
    <row r="274" spans="1:22" ht="26.1" customHeight="1">
      <c r="A274" s="177" t="s">
        <v>36</v>
      </c>
      <c r="B274" s="184">
        <v>215</v>
      </c>
      <c r="C274" s="184">
        <v>231</v>
      </c>
      <c r="D274" s="187">
        <v>179</v>
      </c>
      <c r="E274" s="188">
        <f t="shared" si="22"/>
        <v>77.5</v>
      </c>
      <c r="F274" s="189">
        <f t="shared" si="23"/>
        <v>85.6</v>
      </c>
      <c r="P274" s="174" t="s">
        <v>36</v>
      </c>
      <c r="Q274" s="163">
        <v>209</v>
      </c>
      <c r="S274" s="178" t="s">
        <v>36</v>
      </c>
      <c r="T274" s="179">
        <v>179</v>
      </c>
      <c r="U274" s="179">
        <v>0</v>
      </c>
      <c r="V274" s="179">
        <v>179</v>
      </c>
    </row>
    <row r="275" spans="1:22" ht="26.1" customHeight="1">
      <c r="A275" s="177" t="s">
        <v>38</v>
      </c>
      <c r="B275" s="184">
        <v>2000</v>
      </c>
      <c r="C275" s="184">
        <v>2000</v>
      </c>
      <c r="D275" s="187">
        <v>38</v>
      </c>
      <c r="E275" s="188">
        <f t="shared" si="22"/>
        <v>1.9</v>
      </c>
      <c r="F275" s="189">
        <f t="shared" si="23"/>
        <v>25.5</v>
      </c>
      <c r="P275" s="174" t="s">
        <v>38</v>
      </c>
      <c r="Q275" s="163">
        <v>149</v>
      </c>
      <c r="S275" s="178" t="s">
        <v>38</v>
      </c>
      <c r="T275" s="179">
        <v>38</v>
      </c>
      <c r="U275" s="179">
        <v>0</v>
      </c>
      <c r="V275" s="179">
        <v>38</v>
      </c>
    </row>
    <row r="276" spans="1:22" ht="26.1" customHeight="1">
      <c r="A276" s="177" t="s">
        <v>353</v>
      </c>
      <c r="B276" s="184">
        <v>256</v>
      </c>
      <c r="C276" s="184">
        <v>256</v>
      </c>
      <c r="D276" s="187">
        <v>348</v>
      </c>
      <c r="E276" s="188">
        <f t="shared" si="22"/>
        <v>135.9</v>
      </c>
      <c r="F276" s="189">
        <f t="shared" si="23"/>
        <v>106.4</v>
      </c>
      <c r="P276" s="174" t="s">
        <v>353</v>
      </c>
      <c r="Q276" s="163">
        <v>327</v>
      </c>
      <c r="S276" s="178" t="s">
        <v>353</v>
      </c>
      <c r="T276" s="179">
        <v>348</v>
      </c>
      <c r="U276" s="179">
        <v>0</v>
      </c>
      <c r="V276" s="179">
        <v>348</v>
      </c>
    </row>
    <row r="277" spans="1:22" ht="26.1" customHeight="1">
      <c r="A277" s="177" t="s">
        <v>355</v>
      </c>
      <c r="B277" s="184">
        <v>256</v>
      </c>
      <c r="C277" s="184">
        <v>256</v>
      </c>
      <c r="D277" s="187">
        <v>348</v>
      </c>
      <c r="E277" s="188">
        <f t="shared" si="22"/>
        <v>135.9</v>
      </c>
      <c r="F277" s="189">
        <f t="shared" si="23"/>
        <v>106.4</v>
      </c>
      <c r="P277" s="174" t="s">
        <v>355</v>
      </c>
      <c r="Q277" s="163">
        <v>327</v>
      </c>
      <c r="S277" s="178" t="s">
        <v>355</v>
      </c>
      <c r="T277" s="179">
        <v>348</v>
      </c>
      <c r="U277" s="179">
        <v>0</v>
      </c>
      <c r="V277" s="179">
        <v>348</v>
      </c>
    </row>
    <row r="278" spans="1:22" ht="26.1" customHeight="1">
      <c r="A278" s="177" t="s">
        <v>357</v>
      </c>
      <c r="B278" s="184">
        <v>530</v>
      </c>
      <c r="C278" s="184">
        <v>530</v>
      </c>
      <c r="D278" s="187">
        <v>9021</v>
      </c>
      <c r="E278" s="188">
        <f t="shared" si="22"/>
        <v>1702.1</v>
      </c>
      <c r="F278" s="189">
        <f t="shared" si="23"/>
        <v>38.1</v>
      </c>
      <c r="P278" s="174" t="s">
        <v>357</v>
      </c>
      <c r="Q278" s="163">
        <v>23700</v>
      </c>
      <c r="S278" s="178" t="s">
        <v>357</v>
      </c>
      <c r="T278" s="179">
        <v>8572</v>
      </c>
      <c r="U278" s="179">
        <v>449</v>
      </c>
      <c r="V278" s="179">
        <v>9021</v>
      </c>
    </row>
    <row r="279" spans="1:22" ht="26.1" customHeight="1">
      <c r="A279" s="177" t="s">
        <v>360</v>
      </c>
      <c r="B279" s="184">
        <v>0</v>
      </c>
      <c r="C279" s="184">
        <v>0</v>
      </c>
      <c r="D279" s="187">
        <v>8654</v>
      </c>
      <c r="E279" s="188">
        <f t="shared" si="22"/>
        <v>0</v>
      </c>
      <c r="F279" s="189">
        <f t="shared" si="23"/>
        <v>47.7</v>
      </c>
      <c r="P279" s="174" t="s">
        <v>360</v>
      </c>
      <c r="Q279" s="163">
        <v>18156</v>
      </c>
      <c r="S279" s="178" t="s">
        <v>360</v>
      </c>
      <c r="T279" s="179">
        <v>8225</v>
      </c>
      <c r="U279" s="179">
        <v>429</v>
      </c>
      <c r="V279" s="179">
        <v>8654</v>
      </c>
    </row>
    <row r="280" spans="1:22" ht="26.1" customHeight="1">
      <c r="A280" s="177" t="s">
        <v>1255</v>
      </c>
      <c r="B280" s="184">
        <v>0</v>
      </c>
      <c r="C280" s="184">
        <v>0</v>
      </c>
      <c r="D280" s="187">
        <v>307</v>
      </c>
      <c r="E280" s="188">
        <f t="shared" si="22"/>
        <v>0</v>
      </c>
      <c r="F280" s="189">
        <f t="shared" si="23"/>
        <v>0</v>
      </c>
      <c r="P280" s="174" t="s">
        <v>1255</v>
      </c>
      <c r="Q280" s="163">
        <v>0</v>
      </c>
      <c r="S280" s="178" t="s">
        <v>1255</v>
      </c>
      <c r="T280" s="179">
        <v>307</v>
      </c>
      <c r="U280" s="179">
        <v>0</v>
      </c>
      <c r="V280" s="179">
        <v>307</v>
      </c>
    </row>
    <row r="281" spans="1:22" ht="26.1" customHeight="1">
      <c r="A281" s="177" t="s">
        <v>362</v>
      </c>
      <c r="B281" s="184">
        <v>530</v>
      </c>
      <c r="C281" s="184">
        <v>530</v>
      </c>
      <c r="D281" s="187">
        <v>60</v>
      </c>
      <c r="E281" s="188">
        <f t="shared" si="22"/>
        <v>11.3</v>
      </c>
      <c r="F281" s="189">
        <f t="shared" si="23"/>
        <v>11.3</v>
      </c>
      <c r="P281" s="174" t="s">
        <v>362</v>
      </c>
      <c r="Q281" s="163">
        <v>532</v>
      </c>
      <c r="S281" s="178" t="s">
        <v>362</v>
      </c>
      <c r="T281" s="179">
        <v>40</v>
      </c>
      <c r="U281" s="179">
        <v>20</v>
      </c>
      <c r="V281" s="179">
        <v>60</v>
      </c>
    </row>
    <row r="282" spans="1:22" ht="26.1" customHeight="1">
      <c r="A282" s="177" t="s">
        <v>1256</v>
      </c>
      <c r="B282" s="184">
        <v>134</v>
      </c>
      <c r="C282" s="184">
        <v>134</v>
      </c>
      <c r="D282" s="187">
        <v>234</v>
      </c>
      <c r="E282" s="188">
        <f t="shared" si="22"/>
        <v>174.6</v>
      </c>
      <c r="F282" s="189">
        <f t="shared" si="23"/>
        <v>0</v>
      </c>
      <c r="P282" s="174" t="s">
        <v>1256</v>
      </c>
      <c r="Q282" s="163">
        <v>0</v>
      </c>
      <c r="S282" s="178" t="s">
        <v>1256</v>
      </c>
      <c r="T282" s="179">
        <v>109</v>
      </c>
      <c r="U282" s="179">
        <v>125</v>
      </c>
      <c r="V282" s="179">
        <v>234</v>
      </c>
    </row>
    <row r="283" spans="1:22" ht="26.1" customHeight="1">
      <c r="A283" s="177" t="s">
        <v>1257</v>
      </c>
      <c r="B283" s="184">
        <v>134</v>
      </c>
      <c r="C283" s="184">
        <v>134</v>
      </c>
      <c r="D283" s="187">
        <v>134</v>
      </c>
      <c r="E283" s="188">
        <f t="shared" si="22"/>
        <v>100</v>
      </c>
      <c r="F283" s="189">
        <f t="shared" si="23"/>
        <v>0</v>
      </c>
      <c r="P283" s="174" t="s">
        <v>1257</v>
      </c>
      <c r="Q283" s="163">
        <v>0</v>
      </c>
      <c r="S283" s="178" t="s">
        <v>1257</v>
      </c>
      <c r="T283" s="179">
        <v>109</v>
      </c>
      <c r="U283" s="179">
        <v>25</v>
      </c>
      <c r="V283" s="179">
        <v>134</v>
      </c>
    </row>
    <row r="284" spans="1:22" ht="26.1" customHeight="1">
      <c r="A284" s="177" t="s">
        <v>1258</v>
      </c>
      <c r="B284" s="184">
        <v>0</v>
      </c>
      <c r="C284" s="184">
        <v>0</v>
      </c>
      <c r="D284" s="187">
        <v>100</v>
      </c>
      <c r="E284" s="188">
        <f t="shared" si="22"/>
        <v>0</v>
      </c>
      <c r="F284" s="189">
        <f t="shared" si="23"/>
        <v>0</v>
      </c>
      <c r="P284" s="174" t="s">
        <v>1258</v>
      </c>
      <c r="Q284" s="163">
        <v>0</v>
      </c>
      <c r="S284" s="178" t="s">
        <v>1258</v>
      </c>
      <c r="T284" s="179">
        <v>0</v>
      </c>
      <c r="U284" s="179">
        <v>100</v>
      </c>
      <c r="V284" s="179">
        <v>100</v>
      </c>
    </row>
    <row r="285" spans="1:22" ht="26.1" customHeight="1">
      <c r="A285" s="177" t="s">
        <v>364</v>
      </c>
      <c r="B285" s="184">
        <v>0</v>
      </c>
      <c r="C285" s="184">
        <v>0</v>
      </c>
      <c r="D285" s="187">
        <v>9</v>
      </c>
      <c r="E285" s="188">
        <f t="shared" si="22"/>
        <v>0</v>
      </c>
      <c r="F285" s="189">
        <f t="shared" si="23"/>
        <v>100</v>
      </c>
      <c r="P285" s="174" t="s">
        <v>364</v>
      </c>
      <c r="Q285" s="163">
        <v>9</v>
      </c>
      <c r="S285" s="178" t="s">
        <v>364</v>
      </c>
      <c r="T285" s="179">
        <v>9</v>
      </c>
      <c r="U285" s="179">
        <v>0</v>
      </c>
      <c r="V285" s="179">
        <v>9</v>
      </c>
    </row>
    <row r="286" spans="1:22" ht="26.1" customHeight="1">
      <c r="A286" s="177" t="s">
        <v>1666</v>
      </c>
      <c r="B286" s="184">
        <v>0</v>
      </c>
      <c r="C286" s="184">
        <v>0</v>
      </c>
      <c r="D286" s="187">
        <v>9</v>
      </c>
      <c r="E286" s="188">
        <f t="shared" si="22"/>
        <v>0</v>
      </c>
      <c r="F286" s="189">
        <f t="shared" si="23"/>
        <v>100</v>
      </c>
      <c r="P286" s="174" t="s">
        <v>1666</v>
      </c>
      <c r="Q286" s="163">
        <v>9</v>
      </c>
      <c r="S286" s="178" t="s">
        <v>1063</v>
      </c>
      <c r="T286" s="179">
        <v>9</v>
      </c>
      <c r="U286" s="179">
        <v>0</v>
      </c>
      <c r="V286" s="179">
        <v>9</v>
      </c>
    </row>
    <row r="287" spans="1:22" ht="26.1" customHeight="1">
      <c r="A287" s="177" t="s">
        <v>367</v>
      </c>
      <c r="B287" s="184">
        <v>0</v>
      </c>
      <c r="C287" s="184">
        <v>0</v>
      </c>
      <c r="D287" s="187">
        <v>1806</v>
      </c>
      <c r="E287" s="188">
        <f t="shared" si="22"/>
        <v>0</v>
      </c>
      <c r="F287" s="189">
        <f t="shared" si="23"/>
        <v>33.6</v>
      </c>
      <c r="P287" s="174" t="s">
        <v>367</v>
      </c>
      <c r="Q287" s="163">
        <v>5369</v>
      </c>
      <c r="S287" s="178" t="s">
        <v>367</v>
      </c>
      <c r="T287" s="179">
        <v>1806</v>
      </c>
      <c r="U287" s="179">
        <v>0</v>
      </c>
      <c r="V287" s="179">
        <v>1806</v>
      </c>
    </row>
    <row r="288" spans="1:22" ht="26.1" customHeight="1">
      <c r="A288" s="177" t="s">
        <v>369</v>
      </c>
      <c r="B288" s="184">
        <v>0</v>
      </c>
      <c r="C288" s="184">
        <v>0</v>
      </c>
      <c r="D288" s="187">
        <v>1806</v>
      </c>
      <c r="E288" s="188">
        <f t="shared" si="22"/>
        <v>0</v>
      </c>
      <c r="F288" s="189">
        <f t="shared" si="23"/>
        <v>33.6</v>
      </c>
      <c r="P288" s="174" t="s">
        <v>369</v>
      </c>
      <c r="Q288" s="163">
        <v>5369</v>
      </c>
      <c r="S288" s="178" t="s">
        <v>369</v>
      </c>
      <c r="T288" s="179">
        <v>1806</v>
      </c>
      <c r="U288" s="179">
        <v>0</v>
      </c>
      <c r="V288" s="179">
        <v>1806</v>
      </c>
    </row>
    <row r="289" spans="1:22" ht="26.1" customHeight="1">
      <c r="A289" s="177" t="s">
        <v>1064</v>
      </c>
      <c r="B289" s="184">
        <v>200</v>
      </c>
      <c r="C289" s="184">
        <v>200</v>
      </c>
      <c r="D289" s="187">
        <v>0</v>
      </c>
      <c r="E289" s="188">
        <f t="shared" si="22"/>
        <v>0</v>
      </c>
      <c r="F289" s="189">
        <f t="shared" si="23"/>
        <v>0</v>
      </c>
      <c r="P289" s="174" t="s">
        <v>1064</v>
      </c>
      <c r="Q289" s="163">
        <v>571</v>
      </c>
      <c r="S289" s="178" t="s">
        <v>1064</v>
      </c>
      <c r="T289" s="179">
        <v>0</v>
      </c>
      <c r="U289" s="179">
        <v>0</v>
      </c>
      <c r="V289" s="179">
        <v>0</v>
      </c>
    </row>
    <row r="290" spans="1:22" ht="26.1" customHeight="1">
      <c r="A290" s="177" t="s">
        <v>1065</v>
      </c>
      <c r="B290" s="184">
        <v>20000</v>
      </c>
      <c r="C290" s="184">
        <v>20000</v>
      </c>
      <c r="D290" s="187">
        <v>67857</v>
      </c>
      <c r="E290" s="188">
        <f t="shared" ref="E290:E331" si="24">IF(C290*D290=0,,ROUND(D290/C290*100,1))</f>
        <v>339.3</v>
      </c>
      <c r="F290" s="189">
        <f t="shared" ref="F290:F331" si="25">IF(Q290*D290=0,,ROUND(D290/Q290*100,1))</f>
        <v>115</v>
      </c>
      <c r="P290" s="174" t="s">
        <v>1065</v>
      </c>
      <c r="Q290" s="163">
        <v>59000</v>
      </c>
      <c r="S290" s="178" t="s">
        <v>1065</v>
      </c>
      <c r="T290" s="179">
        <v>57797</v>
      </c>
      <c r="U290" s="179">
        <v>10060</v>
      </c>
      <c r="V290" s="179">
        <v>67857</v>
      </c>
    </row>
    <row r="291" spans="1:22" ht="26.1" customHeight="1">
      <c r="A291" s="177" t="s">
        <v>1066</v>
      </c>
      <c r="B291" s="184">
        <v>37694</v>
      </c>
      <c r="C291" s="184">
        <v>37894</v>
      </c>
      <c r="D291" s="187">
        <v>32448</v>
      </c>
      <c r="E291" s="188">
        <f t="shared" si="24"/>
        <v>85.6</v>
      </c>
      <c r="F291" s="189">
        <f t="shared" si="25"/>
        <v>72.2</v>
      </c>
      <c r="P291" s="174" t="s">
        <v>1066</v>
      </c>
      <c r="Q291" s="163">
        <f>SUM(Q292,Q296,Q299,Q300)</f>
        <v>44953</v>
      </c>
      <c r="S291" s="178" t="s">
        <v>374</v>
      </c>
      <c r="T291" s="179">
        <v>17585</v>
      </c>
      <c r="U291" s="179">
        <v>14863</v>
      </c>
      <c r="V291" s="179">
        <v>32448</v>
      </c>
    </row>
    <row r="292" spans="1:22" ht="26.1" customHeight="1">
      <c r="A292" s="177" t="s">
        <v>1067</v>
      </c>
      <c r="B292" s="184">
        <v>4863</v>
      </c>
      <c r="C292" s="184">
        <v>5063</v>
      </c>
      <c r="D292" s="187">
        <v>4742</v>
      </c>
      <c r="E292" s="188">
        <f t="shared" si="24"/>
        <v>93.7</v>
      </c>
      <c r="F292" s="189">
        <f t="shared" si="25"/>
        <v>158.4</v>
      </c>
      <c r="P292" s="174" t="s">
        <v>1067</v>
      </c>
      <c r="Q292" s="163">
        <v>2993</v>
      </c>
      <c r="S292" s="178" t="s">
        <v>1300</v>
      </c>
      <c r="T292" s="179">
        <v>4704</v>
      </c>
      <c r="U292" s="179">
        <v>38</v>
      </c>
      <c r="V292" s="179">
        <v>4742</v>
      </c>
    </row>
    <row r="293" spans="1:22" ht="26.1" customHeight="1">
      <c r="A293" s="177" t="s">
        <v>1068</v>
      </c>
      <c r="B293" s="184">
        <v>285</v>
      </c>
      <c r="C293" s="184">
        <v>337</v>
      </c>
      <c r="D293" s="187">
        <v>318</v>
      </c>
      <c r="E293" s="188">
        <f t="shared" si="24"/>
        <v>94.4</v>
      </c>
      <c r="F293" s="189">
        <f t="shared" si="25"/>
        <v>87.6</v>
      </c>
      <c r="P293" s="174" t="s">
        <v>1068</v>
      </c>
      <c r="Q293" s="163">
        <v>363</v>
      </c>
      <c r="S293" s="178" t="s">
        <v>36</v>
      </c>
      <c r="T293" s="179">
        <v>318</v>
      </c>
      <c r="U293" s="179">
        <v>0</v>
      </c>
      <c r="V293" s="179">
        <v>318</v>
      </c>
    </row>
    <row r="294" spans="1:22" ht="26.1" customHeight="1">
      <c r="A294" s="177" t="s">
        <v>1667</v>
      </c>
      <c r="B294" s="184">
        <v>804</v>
      </c>
      <c r="C294" s="184">
        <v>804</v>
      </c>
      <c r="D294" s="187">
        <v>803</v>
      </c>
      <c r="E294" s="188">
        <f t="shared" si="24"/>
        <v>99.9</v>
      </c>
      <c r="F294" s="189">
        <f t="shared" si="25"/>
        <v>76.099999999999994</v>
      </c>
      <c r="P294" s="174" t="s">
        <v>1667</v>
      </c>
      <c r="Q294" s="163">
        <v>1055</v>
      </c>
      <c r="S294" s="178" t="s">
        <v>377</v>
      </c>
      <c r="T294" s="179">
        <v>803</v>
      </c>
      <c r="U294" s="179">
        <v>0</v>
      </c>
      <c r="V294" s="179">
        <v>803</v>
      </c>
    </row>
    <row r="295" spans="1:22" ht="26.1" customHeight="1">
      <c r="A295" s="177" t="s">
        <v>1069</v>
      </c>
      <c r="B295" s="184">
        <v>3774</v>
      </c>
      <c r="C295" s="184">
        <v>3922</v>
      </c>
      <c r="D295" s="187">
        <v>3621</v>
      </c>
      <c r="E295" s="188">
        <f t="shared" si="24"/>
        <v>92.3</v>
      </c>
      <c r="F295" s="189">
        <f t="shared" si="25"/>
        <v>274.3</v>
      </c>
      <c r="P295" s="174" t="s">
        <v>1069</v>
      </c>
      <c r="Q295" s="163">
        <v>1320</v>
      </c>
      <c r="S295" s="178" t="s">
        <v>381</v>
      </c>
      <c r="T295" s="179">
        <v>3583</v>
      </c>
      <c r="U295" s="179">
        <v>38</v>
      </c>
      <c r="V295" s="179">
        <v>3621</v>
      </c>
    </row>
    <row r="296" spans="1:22" ht="26.1" customHeight="1">
      <c r="A296" s="177" t="s">
        <v>1070</v>
      </c>
      <c r="B296" s="184">
        <v>2847</v>
      </c>
      <c r="C296" s="184">
        <v>2847</v>
      </c>
      <c r="D296" s="187">
        <v>2316</v>
      </c>
      <c r="E296" s="188">
        <f t="shared" si="24"/>
        <v>81.3</v>
      </c>
      <c r="F296" s="189">
        <f t="shared" si="25"/>
        <v>59.9</v>
      </c>
      <c r="P296" s="174" t="s">
        <v>1070</v>
      </c>
      <c r="Q296" s="163">
        <v>3868</v>
      </c>
      <c r="S296" s="178" t="s">
        <v>383</v>
      </c>
      <c r="T296" s="179">
        <v>13</v>
      </c>
      <c r="U296" s="179">
        <v>2303</v>
      </c>
      <c r="V296" s="179">
        <v>2316</v>
      </c>
    </row>
    <row r="297" spans="1:22" ht="26.1" customHeight="1">
      <c r="A297" s="177" t="s">
        <v>1071</v>
      </c>
      <c r="B297" s="184">
        <v>997</v>
      </c>
      <c r="C297" s="184">
        <v>997</v>
      </c>
      <c r="D297" s="187">
        <v>971</v>
      </c>
      <c r="E297" s="188">
        <f t="shared" si="24"/>
        <v>97.4</v>
      </c>
      <c r="F297" s="189">
        <f t="shared" si="25"/>
        <v>41</v>
      </c>
      <c r="P297" s="174" t="s">
        <v>1071</v>
      </c>
      <c r="Q297" s="163">
        <v>2369</v>
      </c>
      <c r="S297" s="178" t="s">
        <v>384</v>
      </c>
      <c r="T297" s="179">
        <v>0</v>
      </c>
      <c r="U297" s="179">
        <v>971</v>
      </c>
      <c r="V297" s="179">
        <v>971</v>
      </c>
    </row>
    <row r="298" spans="1:22" ht="26.1" customHeight="1">
      <c r="A298" s="177" t="s">
        <v>1072</v>
      </c>
      <c r="B298" s="184">
        <v>1850</v>
      </c>
      <c r="C298" s="184">
        <v>1850</v>
      </c>
      <c r="D298" s="187">
        <v>1345</v>
      </c>
      <c r="E298" s="188">
        <f t="shared" si="24"/>
        <v>72.7</v>
      </c>
      <c r="F298" s="189">
        <f t="shared" si="25"/>
        <v>89.7</v>
      </c>
      <c r="P298" s="174" t="s">
        <v>1072</v>
      </c>
      <c r="Q298" s="163">
        <v>1499</v>
      </c>
      <c r="S298" s="178" t="s">
        <v>386</v>
      </c>
      <c r="T298" s="179">
        <v>13</v>
      </c>
      <c r="U298" s="179">
        <v>1332</v>
      </c>
      <c r="V298" s="179">
        <v>1345</v>
      </c>
    </row>
    <row r="299" spans="1:22" ht="26.1" customHeight="1">
      <c r="A299" s="177" t="s">
        <v>1073</v>
      </c>
      <c r="B299" s="184">
        <v>2753</v>
      </c>
      <c r="C299" s="184">
        <v>2753</v>
      </c>
      <c r="D299" s="187">
        <v>7999</v>
      </c>
      <c r="E299" s="188">
        <f t="shared" si="24"/>
        <v>290.60000000000002</v>
      </c>
      <c r="F299" s="189">
        <f t="shared" si="25"/>
        <v>160.6</v>
      </c>
      <c r="P299" s="174" t="s">
        <v>1073</v>
      </c>
      <c r="Q299" s="163">
        <v>4982</v>
      </c>
      <c r="S299" s="178" t="s">
        <v>1301</v>
      </c>
      <c r="T299" s="179">
        <v>967</v>
      </c>
      <c r="U299" s="179">
        <v>7032</v>
      </c>
      <c r="V299" s="179">
        <v>7999</v>
      </c>
    </row>
    <row r="300" spans="1:22" ht="26.1" customHeight="1">
      <c r="A300" s="177" t="s">
        <v>1074</v>
      </c>
      <c r="B300" s="184">
        <v>27231</v>
      </c>
      <c r="C300" s="184">
        <v>27231</v>
      </c>
      <c r="D300" s="187">
        <v>17391</v>
      </c>
      <c r="E300" s="188">
        <f t="shared" si="24"/>
        <v>63.9</v>
      </c>
      <c r="F300" s="189">
        <f t="shared" si="25"/>
        <v>52.5</v>
      </c>
      <c r="P300" s="174" t="s">
        <v>1074</v>
      </c>
      <c r="Q300" s="163">
        <v>33110</v>
      </c>
      <c r="S300" s="178" t="s">
        <v>1302</v>
      </c>
      <c r="T300" s="179">
        <v>11901</v>
      </c>
      <c r="U300" s="179">
        <v>5490</v>
      </c>
      <c r="V300" s="179">
        <v>17391</v>
      </c>
    </row>
    <row r="301" spans="1:22" ht="26.1" customHeight="1">
      <c r="A301" s="177" t="s">
        <v>1075</v>
      </c>
      <c r="B301" s="184">
        <v>32650</v>
      </c>
      <c r="C301" s="184">
        <v>33553</v>
      </c>
      <c r="D301" s="187">
        <v>96075</v>
      </c>
      <c r="E301" s="188">
        <f t="shared" si="24"/>
        <v>286.3</v>
      </c>
      <c r="F301" s="189">
        <f t="shared" si="25"/>
        <v>119.5</v>
      </c>
      <c r="P301" s="174" t="s">
        <v>1075</v>
      </c>
      <c r="Q301" s="163">
        <f>SUM(Q302,Q325,Q335,Q349,Q353,Q358,Q360)</f>
        <v>80419</v>
      </c>
      <c r="S301" s="178" t="s">
        <v>390</v>
      </c>
      <c r="T301" s="179">
        <v>73496</v>
      </c>
      <c r="U301" s="179">
        <v>22579</v>
      </c>
      <c r="V301" s="179">
        <v>96075</v>
      </c>
    </row>
    <row r="302" spans="1:22" ht="26.1" customHeight="1">
      <c r="A302" s="177" t="s">
        <v>1076</v>
      </c>
      <c r="B302" s="184">
        <v>12822</v>
      </c>
      <c r="C302" s="184">
        <v>13103</v>
      </c>
      <c r="D302" s="187">
        <v>53861</v>
      </c>
      <c r="E302" s="188">
        <f t="shared" si="24"/>
        <v>411.1</v>
      </c>
      <c r="F302" s="189">
        <f t="shared" si="25"/>
        <v>118.2</v>
      </c>
      <c r="P302" s="174" t="s">
        <v>1076</v>
      </c>
      <c r="Q302" s="163">
        <v>45561</v>
      </c>
      <c r="S302" s="178" t="s">
        <v>392</v>
      </c>
      <c r="T302" s="179">
        <v>38279</v>
      </c>
      <c r="U302" s="179">
        <v>15582</v>
      </c>
      <c r="V302" s="179">
        <v>53861</v>
      </c>
    </row>
    <row r="303" spans="1:22" ht="26.1" customHeight="1">
      <c r="A303" s="177" t="s">
        <v>1068</v>
      </c>
      <c r="B303" s="184">
        <v>355</v>
      </c>
      <c r="C303" s="184">
        <v>422</v>
      </c>
      <c r="D303" s="187">
        <v>519</v>
      </c>
      <c r="E303" s="188">
        <f t="shared" si="24"/>
        <v>123</v>
      </c>
      <c r="F303" s="189">
        <f t="shared" si="25"/>
        <v>109</v>
      </c>
      <c r="P303" s="174" t="s">
        <v>1068</v>
      </c>
      <c r="Q303" s="163">
        <v>476</v>
      </c>
      <c r="S303" s="178" t="s">
        <v>36</v>
      </c>
      <c r="T303" s="179">
        <v>519</v>
      </c>
      <c r="U303" s="179">
        <v>0</v>
      </c>
      <c r="V303" s="179">
        <v>519</v>
      </c>
    </row>
    <row r="304" spans="1:22" ht="26.1" customHeight="1">
      <c r="A304" s="177" t="s">
        <v>1077</v>
      </c>
      <c r="B304" s="184">
        <v>86</v>
      </c>
      <c r="C304" s="184">
        <v>86</v>
      </c>
      <c r="D304" s="187">
        <v>85</v>
      </c>
      <c r="E304" s="188">
        <f t="shared" si="24"/>
        <v>98.8</v>
      </c>
      <c r="F304" s="189">
        <f t="shared" si="25"/>
        <v>354.2</v>
      </c>
      <c r="P304" s="174" t="s">
        <v>1077</v>
      </c>
      <c r="Q304" s="163">
        <v>24</v>
      </c>
      <c r="S304" s="178" t="s">
        <v>38</v>
      </c>
      <c r="T304" s="179">
        <v>85</v>
      </c>
      <c r="U304" s="179">
        <v>0</v>
      </c>
      <c r="V304" s="179">
        <v>85</v>
      </c>
    </row>
    <row r="305" spans="1:22" ht="26.1" customHeight="1">
      <c r="A305" s="177" t="s">
        <v>1093</v>
      </c>
      <c r="B305" s="184">
        <v>5</v>
      </c>
      <c r="C305" s="184">
        <v>5</v>
      </c>
      <c r="D305" s="187">
        <v>5</v>
      </c>
      <c r="E305" s="188">
        <f t="shared" si="24"/>
        <v>100</v>
      </c>
      <c r="F305" s="189">
        <f t="shared" si="25"/>
        <v>0</v>
      </c>
      <c r="P305" s="174" t="s">
        <v>1093</v>
      </c>
      <c r="Q305" s="163">
        <v>0</v>
      </c>
      <c r="S305" s="178" t="s">
        <v>1232</v>
      </c>
      <c r="T305" s="179">
        <v>5</v>
      </c>
      <c r="U305" s="179">
        <v>0</v>
      </c>
      <c r="V305" s="179">
        <v>5</v>
      </c>
    </row>
    <row r="306" spans="1:22" ht="26.1" customHeight="1">
      <c r="A306" s="177" t="s">
        <v>1078</v>
      </c>
      <c r="B306" s="184">
        <v>6211</v>
      </c>
      <c r="C306" s="184">
        <v>6425</v>
      </c>
      <c r="D306" s="187">
        <v>5995</v>
      </c>
      <c r="E306" s="188">
        <f t="shared" si="24"/>
        <v>93.3</v>
      </c>
      <c r="F306" s="189">
        <f t="shared" si="25"/>
        <v>103.9</v>
      </c>
      <c r="P306" s="174" t="s">
        <v>1078</v>
      </c>
      <c r="Q306" s="163">
        <v>5771</v>
      </c>
      <c r="S306" s="178" t="s">
        <v>48</v>
      </c>
      <c r="T306" s="179">
        <v>2381</v>
      </c>
      <c r="U306" s="179">
        <v>3614</v>
      </c>
      <c r="V306" s="179">
        <v>5995</v>
      </c>
    </row>
    <row r="307" spans="1:22" ht="26.1" customHeight="1">
      <c r="A307" s="177" t="s">
        <v>1079</v>
      </c>
      <c r="B307" s="184">
        <v>86</v>
      </c>
      <c r="C307" s="184">
        <v>86</v>
      </c>
      <c r="D307" s="187">
        <v>418</v>
      </c>
      <c r="E307" s="188">
        <f t="shared" si="24"/>
        <v>486</v>
      </c>
      <c r="F307" s="189">
        <f t="shared" si="25"/>
        <v>69.3</v>
      </c>
      <c r="P307" s="174" t="s">
        <v>1079</v>
      </c>
      <c r="Q307" s="163">
        <v>603</v>
      </c>
      <c r="S307" s="178" t="s">
        <v>394</v>
      </c>
      <c r="T307" s="179">
        <v>418</v>
      </c>
      <c r="U307" s="179">
        <v>0</v>
      </c>
      <c r="V307" s="179">
        <v>418</v>
      </c>
    </row>
    <row r="308" spans="1:22" ht="26.1" customHeight="1">
      <c r="A308" s="177" t="s">
        <v>1080</v>
      </c>
      <c r="B308" s="184">
        <v>236</v>
      </c>
      <c r="C308" s="184">
        <v>236</v>
      </c>
      <c r="D308" s="187">
        <v>1159</v>
      </c>
      <c r="E308" s="188">
        <f t="shared" si="24"/>
        <v>491.1</v>
      </c>
      <c r="F308" s="189">
        <f t="shared" si="25"/>
        <v>171.7</v>
      </c>
      <c r="P308" s="174" t="s">
        <v>1080</v>
      </c>
      <c r="Q308" s="163">
        <v>675</v>
      </c>
      <c r="S308" s="178" t="s">
        <v>396</v>
      </c>
      <c r="T308" s="179">
        <v>1159</v>
      </c>
      <c r="U308" s="179">
        <v>0</v>
      </c>
      <c r="V308" s="179">
        <v>1159</v>
      </c>
    </row>
    <row r="309" spans="1:22" ht="26.1" customHeight="1">
      <c r="A309" s="177" t="s">
        <v>1081</v>
      </c>
      <c r="B309" s="184">
        <v>42</v>
      </c>
      <c r="C309" s="184">
        <v>42</v>
      </c>
      <c r="D309" s="187">
        <v>286</v>
      </c>
      <c r="E309" s="188">
        <f t="shared" si="24"/>
        <v>681</v>
      </c>
      <c r="F309" s="189">
        <f t="shared" si="25"/>
        <v>154.6</v>
      </c>
      <c r="P309" s="174" t="s">
        <v>1081</v>
      </c>
      <c r="Q309" s="163">
        <v>185</v>
      </c>
      <c r="S309" s="178" t="s">
        <v>398</v>
      </c>
      <c r="T309" s="179">
        <v>286</v>
      </c>
      <c r="U309" s="179">
        <v>0</v>
      </c>
      <c r="V309" s="179">
        <v>286</v>
      </c>
    </row>
    <row r="310" spans="1:22" ht="26.1" customHeight="1">
      <c r="A310" s="177" t="s">
        <v>1082</v>
      </c>
      <c r="B310" s="184">
        <v>32</v>
      </c>
      <c r="C310" s="184">
        <v>32</v>
      </c>
      <c r="D310" s="187">
        <v>129</v>
      </c>
      <c r="E310" s="188">
        <f t="shared" si="24"/>
        <v>403.1</v>
      </c>
      <c r="F310" s="189">
        <f t="shared" si="25"/>
        <v>65.5</v>
      </c>
      <c r="P310" s="174" t="s">
        <v>1082</v>
      </c>
      <c r="Q310" s="163">
        <v>197</v>
      </c>
      <c r="S310" s="178" t="s">
        <v>400</v>
      </c>
      <c r="T310" s="179">
        <v>68</v>
      </c>
      <c r="U310" s="179">
        <v>61</v>
      </c>
      <c r="V310" s="179">
        <v>129</v>
      </c>
    </row>
    <row r="311" spans="1:22" ht="26.1" customHeight="1">
      <c r="A311" s="177" t="s">
        <v>1083</v>
      </c>
      <c r="B311" s="184">
        <v>9</v>
      </c>
      <c r="C311" s="184">
        <v>9</v>
      </c>
      <c r="D311" s="187">
        <v>9</v>
      </c>
      <c r="E311" s="188">
        <f t="shared" si="24"/>
        <v>100</v>
      </c>
      <c r="F311" s="189">
        <f t="shared" si="25"/>
        <v>3.1</v>
      </c>
      <c r="P311" s="174" t="s">
        <v>1083</v>
      </c>
      <c r="Q311" s="163">
        <v>292</v>
      </c>
      <c r="S311" s="178" t="s">
        <v>402</v>
      </c>
      <c r="T311" s="179">
        <v>9</v>
      </c>
      <c r="U311" s="179">
        <v>0</v>
      </c>
      <c r="V311" s="179">
        <v>9</v>
      </c>
    </row>
    <row r="312" spans="1:22" ht="26.1" customHeight="1">
      <c r="A312" s="177" t="s">
        <v>1084</v>
      </c>
      <c r="B312" s="184">
        <v>564</v>
      </c>
      <c r="C312" s="184">
        <v>564</v>
      </c>
      <c r="D312" s="187">
        <v>568</v>
      </c>
      <c r="E312" s="188">
        <f t="shared" si="24"/>
        <v>100.7</v>
      </c>
      <c r="F312" s="189">
        <f t="shared" si="25"/>
        <v>95.1</v>
      </c>
      <c r="P312" s="174" t="s">
        <v>1084</v>
      </c>
      <c r="Q312" s="163">
        <v>597</v>
      </c>
      <c r="S312" s="178" t="s">
        <v>404</v>
      </c>
      <c r="T312" s="179">
        <v>568</v>
      </c>
      <c r="U312" s="179">
        <v>0</v>
      </c>
      <c r="V312" s="179">
        <v>568</v>
      </c>
    </row>
    <row r="313" spans="1:22" ht="26.1" customHeight="1">
      <c r="A313" s="177" t="s">
        <v>1668</v>
      </c>
      <c r="B313" s="184">
        <v>0</v>
      </c>
      <c r="C313" s="184">
        <v>0</v>
      </c>
      <c r="D313" s="187">
        <v>177</v>
      </c>
      <c r="E313" s="188">
        <f t="shared" si="24"/>
        <v>0</v>
      </c>
      <c r="F313" s="189">
        <f t="shared" si="25"/>
        <v>0</v>
      </c>
      <c r="P313" s="174" t="s">
        <v>1668</v>
      </c>
      <c r="Q313" s="163">
        <v>0</v>
      </c>
      <c r="S313" s="178" t="s">
        <v>1303</v>
      </c>
      <c r="T313" s="179">
        <v>177</v>
      </c>
      <c r="U313" s="179">
        <v>0</v>
      </c>
      <c r="V313" s="179">
        <v>177</v>
      </c>
    </row>
    <row r="314" spans="1:22" ht="26.1" customHeight="1">
      <c r="A314" s="177" t="s">
        <v>1669</v>
      </c>
      <c r="B314" s="184">
        <v>15</v>
      </c>
      <c r="C314" s="184">
        <v>15</v>
      </c>
      <c r="D314" s="187">
        <v>0</v>
      </c>
      <c r="E314" s="188">
        <f t="shared" si="24"/>
        <v>0</v>
      </c>
      <c r="F314" s="189">
        <f t="shared" si="25"/>
        <v>0</v>
      </c>
      <c r="P314" s="174" t="s">
        <v>1669</v>
      </c>
      <c r="Q314" s="163">
        <v>13169</v>
      </c>
      <c r="S314" s="178" t="s">
        <v>1304</v>
      </c>
      <c r="T314" s="179">
        <v>0</v>
      </c>
      <c r="U314" s="179">
        <v>0</v>
      </c>
      <c r="V314" s="179">
        <v>0</v>
      </c>
    </row>
    <row r="315" spans="1:22" ht="26.1" customHeight="1">
      <c r="A315" s="177" t="s">
        <v>1670</v>
      </c>
      <c r="B315" s="184">
        <v>40</v>
      </c>
      <c r="C315" s="184">
        <v>40</v>
      </c>
      <c r="D315" s="187">
        <v>12835</v>
      </c>
      <c r="E315" s="188">
        <f t="shared" si="24"/>
        <v>32087.5</v>
      </c>
      <c r="F315" s="189">
        <f t="shared" si="25"/>
        <v>317.39999999999998</v>
      </c>
      <c r="P315" s="174" t="s">
        <v>1670</v>
      </c>
      <c r="Q315" s="163">
        <v>4044</v>
      </c>
      <c r="S315" s="178" t="s">
        <v>1305</v>
      </c>
      <c r="T315" s="179">
        <v>5008</v>
      </c>
      <c r="U315" s="179">
        <v>7827</v>
      </c>
      <c r="V315" s="179">
        <v>12835</v>
      </c>
    </row>
    <row r="316" spans="1:22" ht="26.1" customHeight="1">
      <c r="A316" s="177" t="s">
        <v>1085</v>
      </c>
      <c r="B316" s="184">
        <v>50</v>
      </c>
      <c r="C316" s="184">
        <v>50</v>
      </c>
      <c r="D316" s="187">
        <v>10033</v>
      </c>
      <c r="E316" s="188">
        <f t="shared" si="24"/>
        <v>20066</v>
      </c>
      <c r="F316" s="189">
        <f t="shared" si="25"/>
        <v>551.6</v>
      </c>
      <c r="P316" s="174" t="s">
        <v>1085</v>
      </c>
      <c r="Q316" s="163">
        <v>1819</v>
      </c>
      <c r="S316" s="178" t="s">
        <v>407</v>
      </c>
      <c r="T316" s="179">
        <v>10033</v>
      </c>
      <c r="U316" s="179">
        <v>0</v>
      </c>
      <c r="V316" s="179">
        <v>10033</v>
      </c>
    </row>
    <row r="317" spans="1:22" ht="26.1" customHeight="1">
      <c r="A317" s="177" t="s">
        <v>1086</v>
      </c>
      <c r="B317" s="184">
        <v>0</v>
      </c>
      <c r="C317" s="184">
        <v>0</v>
      </c>
      <c r="D317" s="187">
        <v>6314</v>
      </c>
      <c r="E317" s="188">
        <f t="shared" si="24"/>
        <v>0</v>
      </c>
      <c r="F317" s="189">
        <f t="shared" si="25"/>
        <v>2419.1999999999998</v>
      </c>
      <c r="P317" s="174" t="s">
        <v>1086</v>
      </c>
      <c r="Q317" s="163">
        <v>261</v>
      </c>
      <c r="S317" s="178" t="s">
        <v>409</v>
      </c>
      <c r="T317" s="179">
        <v>6264</v>
      </c>
      <c r="U317" s="179">
        <v>50</v>
      </c>
      <c r="V317" s="179">
        <v>6314</v>
      </c>
    </row>
    <row r="318" spans="1:22" ht="26.1" customHeight="1">
      <c r="A318" s="177" t="s">
        <v>1087</v>
      </c>
      <c r="B318" s="184">
        <v>30</v>
      </c>
      <c r="C318" s="184">
        <v>30</v>
      </c>
      <c r="D318" s="187">
        <v>0</v>
      </c>
      <c r="E318" s="188">
        <f t="shared" si="24"/>
        <v>0</v>
      </c>
      <c r="F318" s="189">
        <f t="shared" si="25"/>
        <v>0</v>
      </c>
      <c r="P318" s="174" t="s">
        <v>1087</v>
      </c>
      <c r="Q318" s="163">
        <v>37</v>
      </c>
      <c r="S318" s="178" t="s">
        <v>411</v>
      </c>
      <c r="T318" s="179">
        <v>0</v>
      </c>
      <c r="U318" s="179">
        <v>0</v>
      </c>
      <c r="V318" s="179">
        <v>0</v>
      </c>
    </row>
    <row r="319" spans="1:22" ht="26.1" customHeight="1">
      <c r="A319" s="177" t="s">
        <v>1088</v>
      </c>
      <c r="B319" s="184">
        <v>200</v>
      </c>
      <c r="C319" s="184">
        <v>200</v>
      </c>
      <c r="D319" s="187">
        <v>112</v>
      </c>
      <c r="E319" s="188">
        <f t="shared" si="24"/>
        <v>56</v>
      </c>
      <c r="F319" s="189">
        <f t="shared" si="25"/>
        <v>4.8</v>
      </c>
      <c r="P319" s="174" t="s">
        <v>1088</v>
      </c>
      <c r="Q319" s="163">
        <v>2339</v>
      </c>
      <c r="S319" s="178" t="s">
        <v>413</v>
      </c>
      <c r="T319" s="179">
        <v>0</v>
      </c>
      <c r="U319" s="179">
        <v>112</v>
      </c>
      <c r="V319" s="179">
        <v>112</v>
      </c>
    </row>
    <row r="320" spans="1:22" ht="26.1" customHeight="1">
      <c r="A320" s="177" t="s">
        <v>1089</v>
      </c>
      <c r="B320" s="184">
        <v>300</v>
      </c>
      <c r="C320" s="184">
        <v>300</v>
      </c>
      <c r="D320" s="187">
        <v>5460</v>
      </c>
      <c r="E320" s="188">
        <f t="shared" si="24"/>
        <v>1820</v>
      </c>
      <c r="F320" s="189">
        <f t="shared" si="25"/>
        <v>89.7</v>
      </c>
      <c r="P320" s="174" t="s">
        <v>1089</v>
      </c>
      <c r="Q320" s="163">
        <v>6090</v>
      </c>
      <c r="S320" s="178" t="s">
        <v>415</v>
      </c>
      <c r="T320" s="179">
        <v>5460</v>
      </c>
      <c r="U320" s="179">
        <v>0</v>
      </c>
      <c r="V320" s="179">
        <v>5460</v>
      </c>
    </row>
    <row r="321" spans="1:22" ht="26.1" customHeight="1">
      <c r="A321" s="177" t="s">
        <v>1090</v>
      </c>
      <c r="B321" s="184">
        <v>157</v>
      </c>
      <c r="C321" s="184">
        <v>157</v>
      </c>
      <c r="D321" s="187">
        <v>549</v>
      </c>
      <c r="E321" s="188">
        <f t="shared" si="24"/>
        <v>349.7</v>
      </c>
      <c r="F321" s="189">
        <f t="shared" si="25"/>
        <v>266.5</v>
      </c>
      <c r="P321" s="174" t="s">
        <v>1090</v>
      </c>
      <c r="Q321" s="163">
        <v>206</v>
      </c>
      <c r="S321" s="178" t="s">
        <v>416</v>
      </c>
      <c r="T321" s="179">
        <v>0</v>
      </c>
      <c r="U321" s="179">
        <v>549</v>
      </c>
      <c r="V321" s="179">
        <v>549</v>
      </c>
    </row>
    <row r="322" spans="1:22" ht="26.1" customHeight="1">
      <c r="A322" s="177" t="s">
        <v>1091</v>
      </c>
      <c r="B322" s="184">
        <v>1787</v>
      </c>
      <c r="C322" s="184">
        <v>1787</v>
      </c>
      <c r="D322" s="187">
        <v>3711</v>
      </c>
      <c r="E322" s="188">
        <f t="shared" si="24"/>
        <v>207.7</v>
      </c>
      <c r="F322" s="189">
        <f t="shared" si="25"/>
        <v>46.4</v>
      </c>
      <c r="P322" s="174" t="s">
        <v>1091</v>
      </c>
      <c r="Q322" s="163">
        <v>7996</v>
      </c>
      <c r="S322" s="178" t="s">
        <v>418</v>
      </c>
      <c r="T322" s="179">
        <v>3560</v>
      </c>
      <c r="U322" s="179">
        <v>151</v>
      </c>
      <c r="V322" s="179">
        <v>3711</v>
      </c>
    </row>
    <row r="323" spans="1:22" ht="26.1" customHeight="1">
      <c r="A323" s="177" t="s">
        <v>1092</v>
      </c>
      <c r="B323" s="184">
        <v>14</v>
      </c>
      <c r="C323" s="184">
        <v>14</v>
      </c>
      <c r="D323" s="187">
        <v>20</v>
      </c>
      <c r="E323" s="188">
        <f t="shared" si="24"/>
        <v>142.9</v>
      </c>
      <c r="F323" s="189">
        <f t="shared" si="25"/>
        <v>69</v>
      </c>
      <c r="P323" s="174" t="s">
        <v>1092</v>
      </c>
      <c r="Q323" s="163">
        <v>29</v>
      </c>
      <c r="S323" s="178" t="s">
        <v>420</v>
      </c>
      <c r="T323" s="179">
        <v>20</v>
      </c>
      <c r="U323" s="179">
        <v>0</v>
      </c>
      <c r="V323" s="179">
        <v>20</v>
      </c>
    </row>
    <row r="324" spans="1:22" ht="26.1" customHeight="1">
      <c r="A324" s="177" t="s">
        <v>1671</v>
      </c>
      <c r="B324" s="184">
        <v>2603</v>
      </c>
      <c r="C324" s="184">
        <v>2603</v>
      </c>
      <c r="D324" s="187">
        <v>5477</v>
      </c>
      <c r="E324" s="188">
        <f t="shared" si="24"/>
        <v>210.4</v>
      </c>
      <c r="F324" s="189">
        <f t="shared" si="25"/>
        <v>736.2</v>
      </c>
      <c r="P324" s="174" t="s">
        <v>1671</v>
      </c>
      <c r="Q324" s="163">
        <v>744</v>
      </c>
      <c r="S324" s="178" t="s">
        <v>422</v>
      </c>
      <c r="T324" s="179">
        <v>2259</v>
      </c>
      <c r="U324" s="179">
        <v>3218</v>
      </c>
      <c r="V324" s="179">
        <v>5477</v>
      </c>
    </row>
    <row r="325" spans="1:22" ht="26.1" customHeight="1">
      <c r="A325" s="177" t="s">
        <v>1672</v>
      </c>
      <c r="B325" s="184">
        <v>5549</v>
      </c>
      <c r="C325" s="184">
        <v>5478</v>
      </c>
      <c r="D325" s="187">
        <v>7331</v>
      </c>
      <c r="E325" s="188">
        <f t="shared" si="24"/>
        <v>133.80000000000001</v>
      </c>
      <c r="F325" s="189">
        <f t="shared" si="25"/>
        <v>70.5</v>
      </c>
      <c r="P325" s="174" t="s">
        <v>1672</v>
      </c>
      <c r="Q325" s="163">
        <v>10396</v>
      </c>
      <c r="S325" s="178" t="s">
        <v>1306</v>
      </c>
      <c r="T325" s="179">
        <v>6034</v>
      </c>
      <c r="U325" s="179">
        <v>1297</v>
      </c>
      <c r="V325" s="179">
        <v>7331</v>
      </c>
    </row>
    <row r="326" spans="1:22" ht="26.1" customHeight="1">
      <c r="A326" s="177" t="s">
        <v>1068</v>
      </c>
      <c r="B326" s="184">
        <v>1037</v>
      </c>
      <c r="C326" s="184">
        <v>1209</v>
      </c>
      <c r="D326" s="187">
        <v>1292</v>
      </c>
      <c r="E326" s="188">
        <f t="shared" si="24"/>
        <v>106.9</v>
      </c>
      <c r="F326" s="189">
        <f t="shared" si="25"/>
        <v>111.3</v>
      </c>
      <c r="P326" s="174" t="s">
        <v>1068</v>
      </c>
      <c r="Q326" s="163">
        <v>1161</v>
      </c>
      <c r="S326" s="178" t="s">
        <v>36</v>
      </c>
      <c r="T326" s="179">
        <v>1292</v>
      </c>
      <c r="U326" s="179">
        <v>0</v>
      </c>
      <c r="V326" s="179">
        <v>1292</v>
      </c>
    </row>
    <row r="327" spans="1:22" ht="26.1" customHeight="1">
      <c r="A327" s="177" t="s">
        <v>1673</v>
      </c>
      <c r="B327" s="184">
        <v>285</v>
      </c>
      <c r="C327" s="184">
        <v>285</v>
      </c>
      <c r="D327" s="187">
        <v>163</v>
      </c>
      <c r="E327" s="188">
        <f t="shared" si="24"/>
        <v>57.2</v>
      </c>
      <c r="F327" s="189">
        <f t="shared" si="25"/>
        <v>15.5</v>
      </c>
      <c r="P327" s="174" t="s">
        <v>1673</v>
      </c>
      <c r="Q327" s="163">
        <v>1055</v>
      </c>
      <c r="S327" s="178" t="s">
        <v>1307</v>
      </c>
      <c r="T327" s="179">
        <v>0</v>
      </c>
      <c r="U327" s="179">
        <v>163</v>
      </c>
      <c r="V327" s="179">
        <v>163</v>
      </c>
    </row>
    <row r="328" spans="1:22" ht="26.1" customHeight="1">
      <c r="A328" s="177" t="s">
        <v>1094</v>
      </c>
      <c r="B328" s="184">
        <v>1949</v>
      </c>
      <c r="C328" s="184">
        <v>1706</v>
      </c>
      <c r="D328" s="187">
        <v>2688</v>
      </c>
      <c r="E328" s="188">
        <f t="shared" si="24"/>
        <v>157.6</v>
      </c>
      <c r="F328" s="189">
        <f t="shared" si="25"/>
        <v>59.5</v>
      </c>
      <c r="P328" s="174" t="s">
        <v>1094</v>
      </c>
      <c r="Q328" s="163">
        <v>4517</v>
      </c>
      <c r="S328" s="178" t="s">
        <v>426</v>
      </c>
      <c r="T328" s="179">
        <v>1965</v>
      </c>
      <c r="U328" s="179">
        <v>723</v>
      </c>
      <c r="V328" s="179">
        <v>2688</v>
      </c>
    </row>
    <row r="329" spans="1:22" ht="26.1" customHeight="1">
      <c r="A329" s="177" t="s">
        <v>1095</v>
      </c>
      <c r="B329" s="184">
        <v>1294</v>
      </c>
      <c r="C329" s="184">
        <v>1294</v>
      </c>
      <c r="D329" s="187">
        <v>1489</v>
      </c>
      <c r="E329" s="188">
        <f t="shared" si="24"/>
        <v>115.1</v>
      </c>
      <c r="F329" s="189">
        <f t="shared" si="25"/>
        <v>115.1</v>
      </c>
      <c r="P329" s="174" t="s">
        <v>1095</v>
      </c>
      <c r="Q329" s="163">
        <v>1294</v>
      </c>
      <c r="S329" s="178" t="s">
        <v>428</v>
      </c>
      <c r="T329" s="179">
        <v>1489</v>
      </c>
      <c r="U329" s="179">
        <v>0</v>
      </c>
      <c r="V329" s="179">
        <v>1489</v>
      </c>
    </row>
    <row r="330" spans="1:22" ht="26.1" customHeight="1">
      <c r="A330" s="177" t="s">
        <v>1096</v>
      </c>
      <c r="B330" s="184">
        <v>533</v>
      </c>
      <c r="C330" s="184">
        <v>533</v>
      </c>
      <c r="D330" s="187">
        <v>1150</v>
      </c>
      <c r="E330" s="188">
        <f t="shared" si="24"/>
        <v>215.8</v>
      </c>
      <c r="F330" s="189">
        <f t="shared" si="25"/>
        <v>87.9</v>
      </c>
      <c r="P330" s="174" t="s">
        <v>1096</v>
      </c>
      <c r="Q330" s="163">
        <v>1309</v>
      </c>
      <c r="S330" s="178" t="s">
        <v>430</v>
      </c>
      <c r="T330" s="179">
        <v>1099</v>
      </c>
      <c r="U330" s="179">
        <v>51</v>
      </c>
      <c r="V330" s="179">
        <v>1150</v>
      </c>
    </row>
    <row r="331" spans="1:22" ht="26.1" customHeight="1">
      <c r="A331" s="177" t="s">
        <v>1097</v>
      </c>
      <c r="B331" s="184">
        <v>7</v>
      </c>
      <c r="C331" s="184">
        <v>7</v>
      </c>
      <c r="D331" s="187">
        <v>7</v>
      </c>
      <c r="E331" s="188">
        <f t="shared" si="24"/>
        <v>100</v>
      </c>
      <c r="F331" s="189">
        <f t="shared" si="25"/>
        <v>14</v>
      </c>
      <c r="P331" s="174" t="s">
        <v>1097</v>
      </c>
      <c r="Q331" s="163">
        <v>50</v>
      </c>
      <c r="S331" s="178" t="s">
        <v>432</v>
      </c>
      <c r="T331" s="179">
        <v>7</v>
      </c>
      <c r="U331" s="179">
        <v>0</v>
      </c>
      <c r="V331" s="179">
        <v>7</v>
      </c>
    </row>
    <row r="332" spans="1:22" ht="26.1" customHeight="1">
      <c r="A332" s="177" t="s">
        <v>1674</v>
      </c>
      <c r="B332" s="184">
        <v>0</v>
      </c>
      <c r="C332" s="184">
        <v>0</v>
      </c>
      <c r="D332" s="187">
        <v>31</v>
      </c>
      <c r="E332" s="188">
        <f t="shared" ref="E332:E352" si="26">IF(C332*D332=0,,ROUND(D332/C332*100,1))</f>
        <v>0</v>
      </c>
      <c r="F332" s="189">
        <f t="shared" ref="F332:F352" si="27">IF(Q332*D332=0,,ROUND(D332/Q332*100,1))</f>
        <v>106.9</v>
      </c>
      <c r="P332" s="174" t="s">
        <v>1674</v>
      </c>
      <c r="Q332" s="163">
        <v>29</v>
      </c>
      <c r="S332" s="178" t="s">
        <v>1308</v>
      </c>
      <c r="T332" s="179">
        <v>31</v>
      </c>
      <c r="U332" s="179">
        <v>0</v>
      </c>
      <c r="V332" s="179">
        <v>31</v>
      </c>
    </row>
    <row r="333" spans="1:22" ht="26.1" customHeight="1">
      <c r="A333" s="177" t="s">
        <v>1675</v>
      </c>
      <c r="B333" s="184">
        <v>42</v>
      </c>
      <c r="C333" s="184">
        <v>42</v>
      </c>
      <c r="D333" s="187">
        <v>108</v>
      </c>
      <c r="E333" s="188">
        <f t="shared" si="26"/>
        <v>257.10000000000002</v>
      </c>
      <c r="F333" s="189">
        <f t="shared" si="27"/>
        <v>21</v>
      </c>
      <c r="P333" s="174" t="s">
        <v>1675</v>
      </c>
      <c r="Q333" s="163">
        <v>515</v>
      </c>
      <c r="S333" s="178" t="s">
        <v>1309</v>
      </c>
      <c r="T333" s="179">
        <v>108</v>
      </c>
      <c r="U333" s="179">
        <v>0</v>
      </c>
      <c r="V333" s="179">
        <v>108</v>
      </c>
    </row>
    <row r="334" spans="1:22" ht="26.1" customHeight="1">
      <c r="A334" s="177" t="s">
        <v>1098</v>
      </c>
      <c r="B334" s="184">
        <v>402</v>
      </c>
      <c r="C334" s="184">
        <v>402</v>
      </c>
      <c r="D334" s="187">
        <v>403</v>
      </c>
      <c r="E334" s="188">
        <f t="shared" si="26"/>
        <v>100.2</v>
      </c>
      <c r="F334" s="189">
        <f t="shared" si="27"/>
        <v>181.5</v>
      </c>
      <c r="P334" s="174" t="s">
        <v>1098</v>
      </c>
      <c r="Q334" s="163">
        <v>222</v>
      </c>
      <c r="S334" s="178" t="s">
        <v>1310</v>
      </c>
      <c r="T334" s="179">
        <v>43</v>
      </c>
      <c r="U334" s="179">
        <v>360</v>
      </c>
      <c r="V334" s="179">
        <v>403</v>
      </c>
    </row>
    <row r="335" spans="1:22" ht="26.1" customHeight="1">
      <c r="A335" s="177" t="s">
        <v>1099</v>
      </c>
      <c r="B335" s="184">
        <v>5541</v>
      </c>
      <c r="C335" s="184">
        <v>5873</v>
      </c>
      <c r="D335" s="187">
        <v>9326</v>
      </c>
      <c r="E335" s="188">
        <f t="shared" si="26"/>
        <v>158.80000000000001</v>
      </c>
      <c r="F335" s="189">
        <f t="shared" si="27"/>
        <v>111.1</v>
      </c>
      <c r="P335" s="174" t="s">
        <v>1099</v>
      </c>
      <c r="Q335" s="163">
        <v>8397</v>
      </c>
      <c r="S335" s="178" t="s">
        <v>437</v>
      </c>
      <c r="T335" s="179">
        <v>9006</v>
      </c>
      <c r="U335" s="179">
        <v>320</v>
      </c>
      <c r="V335" s="179">
        <v>9326</v>
      </c>
    </row>
    <row r="336" spans="1:22" ht="26.1" customHeight="1">
      <c r="A336" s="177" t="s">
        <v>1100</v>
      </c>
      <c r="B336" s="184">
        <v>15</v>
      </c>
      <c r="C336" s="184">
        <v>15</v>
      </c>
      <c r="D336" s="187">
        <v>190</v>
      </c>
      <c r="E336" s="188">
        <f t="shared" si="26"/>
        <v>1266.7</v>
      </c>
      <c r="F336" s="189">
        <f t="shared" si="27"/>
        <v>155.69999999999999</v>
      </c>
      <c r="P336" s="174" t="s">
        <v>1100</v>
      </c>
      <c r="Q336" s="163">
        <v>122</v>
      </c>
      <c r="S336" s="178" t="s">
        <v>439</v>
      </c>
      <c r="T336" s="179">
        <v>190</v>
      </c>
      <c r="U336" s="179">
        <v>0</v>
      </c>
      <c r="V336" s="179">
        <v>190</v>
      </c>
    </row>
    <row r="337" spans="1:22" ht="26.1" customHeight="1">
      <c r="A337" s="177" t="s">
        <v>1101</v>
      </c>
      <c r="B337" s="184">
        <v>1000</v>
      </c>
      <c r="C337" s="184">
        <v>1000</v>
      </c>
      <c r="D337" s="187">
        <v>1052</v>
      </c>
      <c r="E337" s="188">
        <f t="shared" si="26"/>
        <v>105.2</v>
      </c>
      <c r="F337" s="189">
        <f t="shared" si="27"/>
        <v>67.900000000000006</v>
      </c>
      <c r="P337" s="174" t="s">
        <v>1101</v>
      </c>
      <c r="Q337" s="163">
        <v>1549</v>
      </c>
      <c r="S337" s="178" t="s">
        <v>441</v>
      </c>
      <c r="T337" s="179">
        <v>972</v>
      </c>
      <c r="U337" s="179">
        <v>80</v>
      </c>
      <c r="V337" s="179">
        <v>1052</v>
      </c>
    </row>
    <row r="338" spans="1:22" ht="26.1" customHeight="1">
      <c r="A338" s="177" t="s">
        <v>1102</v>
      </c>
      <c r="B338" s="184">
        <v>412</v>
      </c>
      <c r="C338" s="184">
        <v>412</v>
      </c>
      <c r="D338" s="187">
        <v>568</v>
      </c>
      <c r="E338" s="188">
        <f t="shared" si="26"/>
        <v>137.9</v>
      </c>
      <c r="F338" s="189">
        <f t="shared" si="27"/>
        <v>116.9</v>
      </c>
      <c r="P338" s="174" t="s">
        <v>1102</v>
      </c>
      <c r="Q338" s="163">
        <v>486</v>
      </c>
      <c r="S338" s="178" t="s">
        <v>443</v>
      </c>
      <c r="T338" s="179">
        <v>568</v>
      </c>
      <c r="U338" s="179">
        <v>0</v>
      </c>
      <c r="V338" s="179">
        <v>568</v>
      </c>
    </row>
    <row r="339" spans="1:22" ht="26.1" customHeight="1">
      <c r="A339" s="177" t="s">
        <v>1259</v>
      </c>
      <c r="B339" s="184">
        <v>0</v>
      </c>
      <c r="C339" s="184">
        <v>0</v>
      </c>
      <c r="D339" s="187">
        <v>5</v>
      </c>
      <c r="E339" s="188">
        <f t="shared" si="26"/>
        <v>0</v>
      </c>
      <c r="F339" s="189">
        <f t="shared" si="27"/>
        <v>0</v>
      </c>
      <c r="P339" s="174" t="s">
        <v>1259</v>
      </c>
      <c r="Q339" s="163">
        <v>0</v>
      </c>
      <c r="S339" s="178" t="s">
        <v>1311</v>
      </c>
      <c r="T339" s="179">
        <v>5</v>
      </c>
      <c r="U339" s="179">
        <v>0</v>
      </c>
      <c r="V339" s="179">
        <v>5</v>
      </c>
    </row>
    <row r="340" spans="1:22" ht="26.1" customHeight="1">
      <c r="A340" s="177" t="s">
        <v>1260</v>
      </c>
      <c r="B340" s="184">
        <v>0</v>
      </c>
      <c r="C340" s="184">
        <v>0</v>
      </c>
      <c r="D340" s="187">
        <v>171</v>
      </c>
      <c r="E340" s="188">
        <f t="shared" si="26"/>
        <v>0</v>
      </c>
      <c r="F340" s="189">
        <f t="shared" si="27"/>
        <v>475</v>
      </c>
      <c r="P340" s="174" t="s">
        <v>1260</v>
      </c>
      <c r="Q340" s="163">
        <v>36</v>
      </c>
      <c r="S340" s="178" t="s">
        <v>1312</v>
      </c>
      <c r="T340" s="179">
        <v>171</v>
      </c>
      <c r="U340" s="179">
        <v>0</v>
      </c>
      <c r="V340" s="179">
        <v>171</v>
      </c>
    </row>
    <row r="341" spans="1:22" ht="26.1" customHeight="1">
      <c r="A341" s="177" t="s">
        <v>1103</v>
      </c>
      <c r="B341" s="184">
        <v>82</v>
      </c>
      <c r="C341" s="184">
        <v>82</v>
      </c>
      <c r="D341" s="187">
        <v>143</v>
      </c>
      <c r="E341" s="188">
        <f t="shared" si="26"/>
        <v>174.4</v>
      </c>
      <c r="F341" s="189">
        <f t="shared" si="27"/>
        <v>33.5</v>
      </c>
      <c r="P341" s="174" t="s">
        <v>1103</v>
      </c>
      <c r="Q341" s="163">
        <v>427</v>
      </c>
      <c r="S341" s="178" t="s">
        <v>447</v>
      </c>
      <c r="T341" s="179">
        <v>138</v>
      </c>
      <c r="U341" s="179">
        <v>5</v>
      </c>
      <c r="V341" s="179">
        <v>143</v>
      </c>
    </row>
    <row r="342" spans="1:22" ht="26.1" customHeight="1">
      <c r="A342" s="177" t="s">
        <v>1261</v>
      </c>
      <c r="B342" s="184">
        <v>15</v>
      </c>
      <c r="C342" s="184">
        <v>15</v>
      </c>
      <c r="D342" s="187">
        <v>0</v>
      </c>
      <c r="E342" s="188">
        <f t="shared" si="26"/>
        <v>0</v>
      </c>
      <c r="F342" s="189">
        <f t="shared" si="27"/>
        <v>0</v>
      </c>
      <c r="P342" s="174" t="s">
        <v>1261</v>
      </c>
      <c r="Q342" s="163">
        <v>0</v>
      </c>
      <c r="S342" s="178" t="s">
        <v>1313</v>
      </c>
      <c r="T342" s="179">
        <v>0</v>
      </c>
      <c r="U342" s="179">
        <v>0</v>
      </c>
      <c r="V342" s="179">
        <v>0</v>
      </c>
    </row>
    <row r="343" spans="1:22" ht="26.1" customHeight="1">
      <c r="A343" s="177" t="s">
        <v>1104</v>
      </c>
      <c r="B343" s="184">
        <v>0</v>
      </c>
      <c r="C343" s="184">
        <v>0</v>
      </c>
      <c r="D343" s="187">
        <v>354</v>
      </c>
      <c r="E343" s="188">
        <f t="shared" si="26"/>
        <v>0</v>
      </c>
      <c r="F343" s="189">
        <f t="shared" si="27"/>
        <v>39.299999999999997</v>
      </c>
      <c r="P343" s="174" t="s">
        <v>1104</v>
      </c>
      <c r="Q343" s="163">
        <v>901</v>
      </c>
      <c r="S343" s="178" t="s">
        <v>449</v>
      </c>
      <c r="T343" s="179">
        <v>354</v>
      </c>
      <c r="U343" s="179">
        <v>0</v>
      </c>
      <c r="V343" s="179">
        <v>354</v>
      </c>
    </row>
    <row r="344" spans="1:22" ht="26.1" customHeight="1">
      <c r="A344" s="177" t="s">
        <v>1105</v>
      </c>
      <c r="B344" s="184">
        <v>9</v>
      </c>
      <c r="C344" s="184">
        <v>9</v>
      </c>
      <c r="D344" s="187">
        <v>11</v>
      </c>
      <c r="E344" s="188">
        <f t="shared" si="26"/>
        <v>122.2</v>
      </c>
      <c r="F344" s="189">
        <f t="shared" si="27"/>
        <v>39.299999999999997</v>
      </c>
      <c r="P344" s="174" t="s">
        <v>1105</v>
      </c>
      <c r="Q344" s="163">
        <v>28</v>
      </c>
      <c r="S344" s="178" t="s">
        <v>450</v>
      </c>
      <c r="T344" s="179">
        <v>0</v>
      </c>
      <c r="U344" s="179">
        <v>11</v>
      </c>
      <c r="V344" s="179">
        <v>11</v>
      </c>
    </row>
    <row r="345" spans="1:22" ht="26.1" customHeight="1">
      <c r="A345" s="177" t="s">
        <v>1262</v>
      </c>
      <c r="B345" s="184">
        <v>0</v>
      </c>
      <c r="C345" s="184">
        <v>0</v>
      </c>
      <c r="D345" s="187">
        <v>982</v>
      </c>
      <c r="E345" s="188">
        <f t="shared" si="26"/>
        <v>0</v>
      </c>
      <c r="F345" s="189">
        <f t="shared" si="27"/>
        <v>0</v>
      </c>
      <c r="P345" s="174" t="s">
        <v>1262</v>
      </c>
      <c r="Q345" s="163">
        <v>0</v>
      </c>
      <c r="S345" s="178" t="s">
        <v>1314</v>
      </c>
      <c r="T345" s="179">
        <v>982</v>
      </c>
      <c r="U345" s="179">
        <v>0</v>
      </c>
      <c r="V345" s="179">
        <v>982</v>
      </c>
    </row>
    <row r="346" spans="1:22" ht="26.1" customHeight="1">
      <c r="A346" s="177" t="s">
        <v>1263</v>
      </c>
      <c r="B346" s="184">
        <v>0</v>
      </c>
      <c r="C346" s="184">
        <v>0</v>
      </c>
      <c r="D346" s="187">
        <v>38</v>
      </c>
      <c r="E346" s="188">
        <f t="shared" si="26"/>
        <v>0</v>
      </c>
      <c r="F346" s="189">
        <f t="shared" si="27"/>
        <v>0</v>
      </c>
      <c r="P346" s="174" t="s">
        <v>1263</v>
      </c>
      <c r="Q346" s="163">
        <v>0</v>
      </c>
      <c r="S346" s="178" t="s">
        <v>1315</v>
      </c>
      <c r="T346" s="179">
        <v>38</v>
      </c>
      <c r="U346" s="179">
        <v>0</v>
      </c>
      <c r="V346" s="179">
        <v>38</v>
      </c>
    </row>
    <row r="347" spans="1:22" ht="26.1" customHeight="1">
      <c r="A347" s="177" t="s">
        <v>1106</v>
      </c>
      <c r="B347" s="184">
        <v>35</v>
      </c>
      <c r="C347" s="184">
        <v>35</v>
      </c>
      <c r="D347" s="187">
        <v>1718</v>
      </c>
      <c r="E347" s="188">
        <f t="shared" si="26"/>
        <v>4908.6000000000004</v>
      </c>
      <c r="F347" s="189">
        <f t="shared" si="27"/>
        <v>168.6</v>
      </c>
      <c r="P347" s="174" t="s">
        <v>1106</v>
      </c>
      <c r="Q347" s="163">
        <v>1019</v>
      </c>
      <c r="S347" s="178" t="s">
        <v>452</v>
      </c>
      <c r="T347" s="179">
        <v>1718</v>
      </c>
      <c r="U347" s="179">
        <v>0</v>
      </c>
      <c r="V347" s="179">
        <v>1718</v>
      </c>
    </row>
    <row r="348" spans="1:22" ht="26.1" customHeight="1">
      <c r="A348" s="177" t="s">
        <v>1107</v>
      </c>
      <c r="B348" s="184">
        <v>3973</v>
      </c>
      <c r="C348" s="184">
        <v>4305</v>
      </c>
      <c r="D348" s="187">
        <v>4094</v>
      </c>
      <c r="E348" s="188">
        <f t="shared" si="26"/>
        <v>95.1</v>
      </c>
      <c r="F348" s="189">
        <f t="shared" si="27"/>
        <v>121.4</v>
      </c>
      <c r="P348" s="174" t="s">
        <v>1107</v>
      </c>
      <c r="Q348" s="163">
        <v>3372</v>
      </c>
      <c r="S348" s="178" t="s">
        <v>454</v>
      </c>
      <c r="T348" s="179">
        <v>3870</v>
      </c>
      <c r="U348" s="179">
        <v>224</v>
      </c>
      <c r="V348" s="179">
        <v>4094</v>
      </c>
    </row>
    <row r="349" spans="1:22" ht="26.1" customHeight="1">
      <c r="A349" s="177" t="s">
        <v>1108</v>
      </c>
      <c r="B349" s="184">
        <v>2185</v>
      </c>
      <c r="C349" s="184">
        <v>2185</v>
      </c>
      <c r="D349" s="187">
        <v>3240</v>
      </c>
      <c r="E349" s="188">
        <f t="shared" si="26"/>
        <v>148.30000000000001</v>
      </c>
      <c r="F349" s="189">
        <f t="shared" si="27"/>
        <v>103.2</v>
      </c>
      <c r="P349" s="174" t="s">
        <v>1108</v>
      </c>
      <c r="Q349" s="163">
        <v>3139</v>
      </c>
      <c r="S349" s="178" t="s">
        <v>456</v>
      </c>
      <c r="T349" s="179">
        <v>2918</v>
      </c>
      <c r="U349" s="179">
        <v>322</v>
      </c>
      <c r="V349" s="179">
        <v>3240</v>
      </c>
    </row>
    <row r="350" spans="1:22" ht="26.1" customHeight="1">
      <c r="A350" s="177" t="s">
        <v>1109</v>
      </c>
      <c r="B350" s="184">
        <v>0</v>
      </c>
      <c r="C350" s="184">
        <v>0</v>
      </c>
      <c r="D350" s="187">
        <v>108</v>
      </c>
      <c r="E350" s="188">
        <f t="shared" si="26"/>
        <v>0</v>
      </c>
      <c r="F350" s="189">
        <f t="shared" si="27"/>
        <v>108</v>
      </c>
      <c r="P350" s="174" t="s">
        <v>1109</v>
      </c>
      <c r="Q350" s="163">
        <v>100</v>
      </c>
      <c r="S350" s="178" t="s">
        <v>458</v>
      </c>
      <c r="T350" s="179">
        <v>0</v>
      </c>
      <c r="U350" s="179">
        <v>108</v>
      </c>
      <c r="V350" s="179">
        <v>108</v>
      </c>
    </row>
    <row r="351" spans="1:22" ht="26.1" customHeight="1">
      <c r="A351" s="177" t="s">
        <v>1264</v>
      </c>
      <c r="B351" s="184">
        <v>2185</v>
      </c>
      <c r="C351" s="184">
        <v>2185</v>
      </c>
      <c r="D351" s="187">
        <v>3109</v>
      </c>
      <c r="E351" s="188">
        <f t="shared" si="26"/>
        <v>142.30000000000001</v>
      </c>
      <c r="F351" s="189">
        <f t="shared" si="27"/>
        <v>44414.3</v>
      </c>
      <c r="P351" s="174" t="s">
        <v>1264</v>
      </c>
      <c r="Q351" s="163">
        <v>7</v>
      </c>
      <c r="S351" s="178" t="s">
        <v>459</v>
      </c>
      <c r="T351" s="179">
        <v>2918</v>
      </c>
      <c r="U351" s="179">
        <v>191</v>
      </c>
      <c r="V351" s="179">
        <v>3109</v>
      </c>
    </row>
    <row r="352" spans="1:22" ht="26.1" customHeight="1">
      <c r="A352" s="177" t="s">
        <v>1265</v>
      </c>
      <c r="B352" s="184">
        <v>0</v>
      </c>
      <c r="C352" s="184">
        <v>0</v>
      </c>
      <c r="D352" s="187">
        <v>23</v>
      </c>
      <c r="E352" s="188">
        <f t="shared" si="26"/>
        <v>0</v>
      </c>
      <c r="F352" s="189">
        <f t="shared" si="27"/>
        <v>0.8</v>
      </c>
      <c r="P352" s="174" t="s">
        <v>1265</v>
      </c>
      <c r="Q352" s="163">
        <v>3017</v>
      </c>
      <c r="S352" s="178" t="s">
        <v>461</v>
      </c>
      <c r="T352" s="179">
        <v>0</v>
      </c>
      <c r="U352" s="179">
        <v>23</v>
      </c>
      <c r="V352" s="179">
        <v>23</v>
      </c>
    </row>
    <row r="353" spans="1:22" ht="26.1" customHeight="1">
      <c r="A353" s="177" t="s">
        <v>1110</v>
      </c>
      <c r="B353" s="184">
        <v>5054</v>
      </c>
      <c r="C353" s="184">
        <v>5054</v>
      </c>
      <c r="D353" s="187">
        <v>18527</v>
      </c>
      <c r="E353" s="188">
        <f t="shared" ref="E353:E369" si="28">IF(C353*D353=0,,ROUND(D353/C353*100,1))</f>
        <v>366.6</v>
      </c>
      <c r="F353" s="189">
        <f t="shared" ref="F353:F369" si="29">IF(Q353*D353=0,,ROUND(D353/Q353*100,1))</f>
        <v>200.1</v>
      </c>
      <c r="P353" s="174" t="s">
        <v>1110</v>
      </c>
      <c r="Q353" s="163">
        <v>9259</v>
      </c>
      <c r="S353" s="178" t="s">
        <v>465</v>
      </c>
      <c r="T353" s="179">
        <v>13562</v>
      </c>
      <c r="U353" s="179">
        <v>4965</v>
      </c>
      <c r="V353" s="179">
        <v>18527</v>
      </c>
    </row>
    <row r="354" spans="1:22" ht="26.1" customHeight="1">
      <c r="A354" s="177" t="s">
        <v>1111</v>
      </c>
      <c r="B354" s="184">
        <v>1016</v>
      </c>
      <c r="C354" s="184">
        <v>1016</v>
      </c>
      <c r="D354" s="187">
        <v>13809</v>
      </c>
      <c r="E354" s="188">
        <f t="shared" si="28"/>
        <v>1359.2</v>
      </c>
      <c r="F354" s="189">
        <f t="shared" si="29"/>
        <v>311.60000000000002</v>
      </c>
      <c r="P354" s="174" t="s">
        <v>1111</v>
      </c>
      <c r="Q354" s="163">
        <v>4432</v>
      </c>
      <c r="S354" s="178" t="s">
        <v>1316</v>
      </c>
      <c r="T354" s="179">
        <v>13517</v>
      </c>
      <c r="U354" s="179">
        <v>292</v>
      </c>
      <c r="V354" s="179">
        <v>13809</v>
      </c>
    </row>
    <row r="355" spans="1:22" ht="26.1" customHeight="1">
      <c r="A355" s="177" t="s">
        <v>1112</v>
      </c>
      <c r="B355" s="184">
        <v>3998</v>
      </c>
      <c r="C355" s="184">
        <v>3998</v>
      </c>
      <c r="D355" s="187">
        <v>4571</v>
      </c>
      <c r="E355" s="188">
        <f t="shared" si="28"/>
        <v>114.3</v>
      </c>
      <c r="F355" s="189">
        <f t="shared" si="29"/>
        <v>108.1</v>
      </c>
      <c r="P355" s="174" t="s">
        <v>1112</v>
      </c>
      <c r="Q355" s="163">
        <v>4227</v>
      </c>
      <c r="S355" s="178" t="s">
        <v>467</v>
      </c>
      <c r="T355" s="179">
        <v>0</v>
      </c>
      <c r="U355" s="179">
        <v>4571</v>
      </c>
      <c r="V355" s="179">
        <v>4571</v>
      </c>
    </row>
    <row r="356" spans="1:22" ht="26.1" customHeight="1">
      <c r="A356" s="177" t="s">
        <v>1113</v>
      </c>
      <c r="B356" s="184">
        <v>40</v>
      </c>
      <c r="C356" s="184">
        <v>40</v>
      </c>
      <c r="D356" s="187">
        <v>45</v>
      </c>
      <c r="E356" s="188">
        <f t="shared" si="28"/>
        <v>112.5</v>
      </c>
      <c r="F356" s="189">
        <f t="shared" si="29"/>
        <v>7.5</v>
      </c>
      <c r="P356" s="174" t="s">
        <v>1113</v>
      </c>
      <c r="Q356" s="163">
        <v>600</v>
      </c>
      <c r="S356" s="178" t="s">
        <v>1317</v>
      </c>
      <c r="T356" s="179">
        <v>45</v>
      </c>
      <c r="U356" s="179">
        <v>0</v>
      </c>
      <c r="V356" s="179">
        <v>45</v>
      </c>
    </row>
    <row r="357" spans="1:22" ht="26.1" customHeight="1">
      <c r="A357" s="177" t="s">
        <v>1266</v>
      </c>
      <c r="B357" s="184">
        <v>0</v>
      </c>
      <c r="C357" s="184">
        <v>0</v>
      </c>
      <c r="D357" s="187">
        <v>102</v>
      </c>
      <c r="E357" s="188">
        <f t="shared" si="28"/>
        <v>0</v>
      </c>
      <c r="F357" s="189">
        <f t="shared" si="29"/>
        <v>0</v>
      </c>
      <c r="P357" s="174" t="s">
        <v>1266</v>
      </c>
      <c r="Q357" s="163">
        <v>0</v>
      </c>
      <c r="S357" s="178" t="s">
        <v>1318</v>
      </c>
      <c r="T357" s="179">
        <v>0</v>
      </c>
      <c r="U357" s="179">
        <v>102</v>
      </c>
      <c r="V357" s="179">
        <v>102</v>
      </c>
    </row>
    <row r="358" spans="1:22" ht="26.1" customHeight="1">
      <c r="A358" s="177" t="s">
        <v>1114</v>
      </c>
      <c r="B358" s="184">
        <v>1330</v>
      </c>
      <c r="C358" s="184">
        <v>1330</v>
      </c>
      <c r="D358" s="187">
        <v>2972</v>
      </c>
      <c r="E358" s="188">
        <f t="shared" si="28"/>
        <v>223.5</v>
      </c>
      <c r="F358" s="189">
        <f t="shared" si="29"/>
        <v>98.7</v>
      </c>
      <c r="P358" s="174" t="s">
        <v>1114</v>
      </c>
      <c r="Q358" s="163">
        <v>3010</v>
      </c>
      <c r="S358" s="178" t="s">
        <v>470</v>
      </c>
      <c r="T358" s="179">
        <v>2972</v>
      </c>
      <c r="U358" s="179">
        <v>0</v>
      </c>
      <c r="V358" s="179">
        <v>2972</v>
      </c>
    </row>
    <row r="359" spans="1:22" ht="26.1" customHeight="1">
      <c r="A359" s="177" t="s">
        <v>1115</v>
      </c>
      <c r="B359" s="184">
        <v>1330</v>
      </c>
      <c r="C359" s="184">
        <v>1330</v>
      </c>
      <c r="D359" s="187">
        <v>2972</v>
      </c>
      <c r="E359" s="188">
        <f t="shared" si="28"/>
        <v>223.5</v>
      </c>
      <c r="F359" s="189">
        <f t="shared" si="29"/>
        <v>98.7</v>
      </c>
      <c r="P359" s="174" t="s">
        <v>1115</v>
      </c>
      <c r="Q359" s="163">
        <v>3010</v>
      </c>
      <c r="S359" s="178" t="s">
        <v>472</v>
      </c>
      <c r="T359" s="179">
        <v>2972</v>
      </c>
      <c r="U359" s="179">
        <v>0</v>
      </c>
      <c r="V359" s="179">
        <v>2972</v>
      </c>
    </row>
    <row r="360" spans="1:22" ht="26.1" customHeight="1">
      <c r="A360" s="177" t="s">
        <v>1676</v>
      </c>
      <c r="B360" s="184">
        <v>169</v>
      </c>
      <c r="C360" s="184">
        <v>530</v>
      </c>
      <c r="D360" s="187">
        <v>818</v>
      </c>
      <c r="E360" s="188">
        <f t="shared" si="28"/>
        <v>154.30000000000001</v>
      </c>
      <c r="F360" s="189">
        <f t="shared" si="29"/>
        <v>124.5</v>
      </c>
      <c r="P360" s="174" t="s">
        <v>1676</v>
      </c>
      <c r="Q360" s="163">
        <v>657</v>
      </c>
      <c r="S360" s="178" t="s">
        <v>1319</v>
      </c>
      <c r="T360" s="179">
        <v>725</v>
      </c>
      <c r="U360" s="179">
        <v>93</v>
      </c>
      <c r="V360" s="179">
        <v>818</v>
      </c>
    </row>
    <row r="361" spans="1:22" ht="26.1" customHeight="1">
      <c r="A361" s="177" t="s">
        <v>1677</v>
      </c>
      <c r="B361" s="184">
        <v>169</v>
      </c>
      <c r="C361" s="184">
        <v>530</v>
      </c>
      <c r="D361" s="187">
        <v>818</v>
      </c>
      <c r="E361" s="188">
        <f t="shared" si="28"/>
        <v>154.30000000000001</v>
      </c>
      <c r="F361" s="189">
        <f t="shared" si="29"/>
        <v>124.5</v>
      </c>
      <c r="P361" s="174" t="s">
        <v>1677</v>
      </c>
      <c r="Q361" s="163">
        <v>657</v>
      </c>
      <c r="S361" s="178" t="s">
        <v>1116</v>
      </c>
      <c r="T361" s="179">
        <v>725</v>
      </c>
      <c r="U361" s="179">
        <v>93</v>
      </c>
      <c r="V361" s="179">
        <v>818</v>
      </c>
    </row>
    <row r="362" spans="1:22" ht="26.1" customHeight="1">
      <c r="A362" s="177" t="s">
        <v>1117</v>
      </c>
      <c r="B362" s="184">
        <v>1255</v>
      </c>
      <c r="C362" s="184">
        <v>1333</v>
      </c>
      <c r="D362" s="187">
        <v>5350</v>
      </c>
      <c r="E362" s="188">
        <f t="shared" si="28"/>
        <v>401.4</v>
      </c>
      <c r="F362" s="189">
        <f t="shared" si="29"/>
        <v>81.3</v>
      </c>
      <c r="P362" s="174" t="s">
        <v>1117</v>
      </c>
      <c r="Q362" s="163">
        <f>SUM(Q363,Q372,Q370,Q375)</f>
        <v>6577</v>
      </c>
      <c r="S362" s="178" t="s">
        <v>476</v>
      </c>
      <c r="T362" s="179">
        <v>5120</v>
      </c>
      <c r="U362" s="179">
        <v>230</v>
      </c>
      <c r="V362" s="179">
        <v>5350</v>
      </c>
    </row>
    <row r="363" spans="1:22" ht="26.1" customHeight="1">
      <c r="A363" s="177" t="s">
        <v>1118</v>
      </c>
      <c r="B363" s="184">
        <v>1199</v>
      </c>
      <c r="C363" s="184">
        <v>1276</v>
      </c>
      <c r="D363" s="187">
        <v>2754</v>
      </c>
      <c r="E363" s="188">
        <f t="shared" si="28"/>
        <v>215.8</v>
      </c>
      <c r="F363" s="189">
        <f t="shared" si="29"/>
        <v>218.6</v>
      </c>
      <c r="P363" s="174" t="s">
        <v>1118</v>
      </c>
      <c r="Q363" s="163">
        <v>1260</v>
      </c>
      <c r="S363" s="178" t="s">
        <v>478</v>
      </c>
      <c r="T363" s="179">
        <v>2564</v>
      </c>
      <c r="U363" s="179">
        <v>190</v>
      </c>
      <c r="V363" s="179">
        <v>2754</v>
      </c>
    </row>
    <row r="364" spans="1:22" ht="26.1" customHeight="1">
      <c r="A364" s="177" t="s">
        <v>1068</v>
      </c>
      <c r="B364" s="184">
        <v>71</v>
      </c>
      <c r="C364" s="184">
        <v>94</v>
      </c>
      <c r="D364" s="187">
        <v>144</v>
      </c>
      <c r="E364" s="188">
        <f t="shared" si="28"/>
        <v>153.19999999999999</v>
      </c>
      <c r="F364" s="189">
        <f t="shared" si="29"/>
        <v>78.3</v>
      </c>
      <c r="P364" s="174" t="s">
        <v>1068</v>
      </c>
      <c r="Q364" s="163">
        <v>184</v>
      </c>
      <c r="S364" s="178" t="s">
        <v>36</v>
      </c>
      <c r="T364" s="179">
        <v>144</v>
      </c>
      <c r="U364" s="179">
        <v>0</v>
      </c>
      <c r="V364" s="179">
        <v>144</v>
      </c>
    </row>
    <row r="365" spans="1:22" ht="26.1" customHeight="1">
      <c r="A365" s="177" t="s">
        <v>1077</v>
      </c>
      <c r="B365" s="184">
        <v>0</v>
      </c>
      <c r="C365" s="184">
        <v>0</v>
      </c>
      <c r="D365" s="187">
        <v>6</v>
      </c>
      <c r="E365" s="188">
        <f t="shared" si="28"/>
        <v>0</v>
      </c>
      <c r="F365" s="189">
        <f t="shared" si="29"/>
        <v>0</v>
      </c>
      <c r="P365" s="174" t="s">
        <v>1077</v>
      </c>
      <c r="Q365" s="163">
        <v>0</v>
      </c>
      <c r="S365" s="178" t="s">
        <v>38</v>
      </c>
      <c r="T365" s="179">
        <v>6</v>
      </c>
      <c r="U365" s="179">
        <v>0</v>
      </c>
      <c r="V365" s="179">
        <v>6</v>
      </c>
    </row>
    <row r="366" spans="1:22" ht="26.1" customHeight="1">
      <c r="A366" s="177" t="s">
        <v>1119</v>
      </c>
      <c r="B366" s="184">
        <v>249</v>
      </c>
      <c r="C366" s="184">
        <v>249</v>
      </c>
      <c r="D366" s="187">
        <v>540</v>
      </c>
      <c r="E366" s="188">
        <f t="shared" si="28"/>
        <v>216.9</v>
      </c>
      <c r="F366" s="189">
        <f t="shared" si="29"/>
        <v>580.6</v>
      </c>
      <c r="P366" s="174" t="s">
        <v>1119</v>
      </c>
      <c r="Q366" s="163">
        <v>93</v>
      </c>
      <c r="S366" s="178" t="s">
        <v>479</v>
      </c>
      <c r="T366" s="179">
        <v>403</v>
      </c>
      <c r="U366" s="179">
        <v>137</v>
      </c>
      <c r="V366" s="179">
        <v>540</v>
      </c>
    </row>
    <row r="367" spans="1:22" ht="26.1" customHeight="1">
      <c r="A367" s="177" t="s">
        <v>1120</v>
      </c>
      <c r="B367" s="184">
        <v>879</v>
      </c>
      <c r="C367" s="184">
        <v>933</v>
      </c>
      <c r="D367" s="187">
        <v>2064</v>
      </c>
      <c r="E367" s="188">
        <f t="shared" si="28"/>
        <v>221.2</v>
      </c>
      <c r="F367" s="189">
        <f t="shared" si="29"/>
        <v>210</v>
      </c>
      <c r="P367" s="174" t="s">
        <v>1120</v>
      </c>
      <c r="Q367" s="163">
        <v>983</v>
      </c>
      <c r="S367" s="178" t="s">
        <v>481</v>
      </c>
      <c r="T367" s="179">
        <v>2011</v>
      </c>
      <c r="U367" s="179">
        <v>53</v>
      </c>
      <c r="V367" s="179">
        <v>2064</v>
      </c>
    </row>
    <row r="368" spans="1:22" ht="26.1" customHeight="1">
      <c r="A368" s="177" t="s">
        <v>1267</v>
      </c>
      <c r="B368" s="184">
        <v>0</v>
      </c>
      <c r="C368" s="184">
        <v>0</v>
      </c>
      <c r="D368" s="187">
        <v>500</v>
      </c>
      <c r="E368" s="188">
        <f t="shared" si="28"/>
        <v>0</v>
      </c>
      <c r="F368" s="189">
        <f t="shared" si="29"/>
        <v>0</v>
      </c>
      <c r="P368" s="174" t="s">
        <v>1267</v>
      </c>
      <c r="Q368" s="163">
        <v>0</v>
      </c>
      <c r="S368" s="178" t="s">
        <v>1320</v>
      </c>
      <c r="T368" s="179">
        <v>500</v>
      </c>
      <c r="U368" s="179">
        <v>0</v>
      </c>
      <c r="V368" s="179">
        <v>500</v>
      </c>
    </row>
    <row r="369" spans="1:22" ht="26.1" customHeight="1">
      <c r="A369" s="177" t="s">
        <v>1268</v>
      </c>
      <c r="B369" s="184">
        <v>0</v>
      </c>
      <c r="C369" s="184">
        <v>0</v>
      </c>
      <c r="D369" s="187">
        <v>500</v>
      </c>
      <c r="E369" s="188">
        <f t="shared" si="28"/>
        <v>0</v>
      </c>
      <c r="F369" s="189">
        <f t="shared" si="29"/>
        <v>0</v>
      </c>
      <c r="P369" s="174" t="s">
        <v>1268</v>
      </c>
      <c r="Q369" s="163">
        <v>0</v>
      </c>
      <c r="S369" s="178" t="s">
        <v>1321</v>
      </c>
      <c r="T369" s="179">
        <v>500</v>
      </c>
      <c r="U369" s="179">
        <v>0</v>
      </c>
      <c r="V369" s="179">
        <v>500</v>
      </c>
    </row>
    <row r="370" spans="1:22" ht="26.1" customHeight="1">
      <c r="A370" s="177" t="s">
        <v>1121</v>
      </c>
      <c r="B370" s="184">
        <v>6</v>
      </c>
      <c r="C370" s="184">
        <v>7</v>
      </c>
      <c r="D370" s="187">
        <v>8</v>
      </c>
      <c r="E370" s="188">
        <f t="shared" ref="E370:E378" si="30">IF(C370*D370=0,,ROUND(D370/C370*100,1))</f>
        <v>114.3</v>
      </c>
      <c r="F370" s="189">
        <f t="shared" ref="F370:F378" si="31">IF(Q370*D370=0,,ROUND(D370/Q370*100,1))</f>
        <v>114.3</v>
      </c>
      <c r="P370" s="174" t="s">
        <v>1121</v>
      </c>
      <c r="Q370" s="163">
        <v>7</v>
      </c>
      <c r="S370" s="178" t="s">
        <v>483</v>
      </c>
      <c r="T370" s="179">
        <v>8</v>
      </c>
      <c r="U370" s="179">
        <v>0</v>
      </c>
      <c r="V370" s="179">
        <v>8</v>
      </c>
    </row>
    <row r="371" spans="1:22" ht="26.1" customHeight="1">
      <c r="A371" s="177" t="s">
        <v>1122</v>
      </c>
      <c r="B371" s="184">
        <v>6</v>
      </c>
      <c r="C371" s="184">
        <v>7</v>
      </c>
      <c r="D371" s="187">
        <v>8</v>
      </c>
      <c r="E371" s="188">
        <f t="shared" si="30"/>
        <v>114.3</v>
      </c>
      <c r="F371" s="189">
        <f t="shared" si="31"/>
        <v>114.3</v>
      </c>
      <c r="P371" s="174" t="s">
        <v>1122</v>
      </c>
      <c r="Q371" s="163">
        <v>7</v>
      </c>
      <c r="S371" s="178" t="s">
        <v>485</v>
      </c>
      <c r="T371" s="179">
        <v>8</v>
      </c>
      <c r="U371" s="179">
        <v>0</v>
      </c>
      <c r="V371" s="179">
        <v>8</v>
      </c>
    </row>
    <row r="372" spans="1:22" ht="26.1" customHeight="1">
      <c r="A372" s="177" t="s">
        <v>1123</v>
      </c>
      <c r="B372" s="184">
        <v>0</v>
      </c>
      <c r="C372" s="184">
        <v>0</v>
      </c>
      <c r="D372" s="187">
        <v>2048</v>
      </c>
      <c r="E372" s="188">
        <f t="shared" si="30"/>
        <v>0</v>
      </c>
      <c r="F372" s="189">
        <f t="shared" si="31"/>
        <v>38.700000000000003</v>
      </c>
      <c r="P372" s="174" t="s">
        <v>1123</v>
      </c>
      <c r="Q372" s="163">
        <v>5295</v>
      </c>
      <c r="S372" s="178" t="s">
        <v>487</v>
      </c>
      <c r="T372" s="179">
        <v>2048</v>
      </c>
      <c r="U372" s="179">
        <v>0</v>
      </c>
      <c r="V372" s="179">
        <v>2048</v>
      </c>
    </row>
    <row r="373" spans="1:22" ht="26.1" customHeight="1">
      <c r="A373" s="177" t="s">
        <v>1124</v>
      </c>
      <c r="B373" s="184">
        <v>0</v>
      </c>
      <c r="C373" s="184">
        <v>0</v>
      </c>
      <c r="D373" s="187">
        <v>948</v>
      </c>
      <c r="E373" s="188">
        <f t="shared" si="30"/>
        <v>0</v>
      </c>
      <c r="F373" s="189">
        <f t="shared" si="31"/>
        <v>25.9</v>
      </c>
      <c r="P373" s="174" t="s">
        <v>1124</v>
      </c>
      <c r="Q373" s="163">
        <v>3658</v>
      </c>
      <c r="S373" s="178" t="s">
        <v>489</v>
      </c>
      <c r="T373" s="179">
        <v>948</v>
      </c>
      <c r="U373" s="179">
        <v>0</v>
      </c>
      <c r="V373" s="179">
        <v>948</v>
      </c>
    </row>
    <row r="374" spans="1:22" ht="26.1" customHeight="1">
      <c r="A374" s="177" t="s">
        <v>1125</v>
      </c>
      <c r="B374" s="184">
        <v>0</v>
      </c>
      <c r="C374" s="184">
        <v>0</v>
      </c>
      <c r="D374" s="187">
        <v>1100</v>
      </c>
      <c r="E374" s="188">
        <f t="shared" si="30"/>
        <v>0</v>
      </c>
      <c r="F374" s="189">
        <f t="shared" si="31"/>
        <v>68.8</v>
      </c>
      <c r="P374" s="174" t="s">
        <v>1125</v>
      </c>
      <c r="Q374" s="163">
        <v>1600</v>
      </c>
      <c r="S374" s="178" t="s">
        <v>491</v>
      </c>
      <c r="T374" s="179">
        <v>1100</v>
      </c>
      <c r="U374" s="179">
        <v>0</v>
      </c>
      <c r="V374" s="179">
        <v>1100</v>
      </c>
    </row>
    <row r="375" spans="1:22" ht="26.1" customHeight="1">
      <c r="A375" s="177" t="s">
        <v>1126</v>
      </c>
      <c r="B375" s="184">
        <v>50</v>
      </c>
      <c r="C375" s="184">
        <v>50</v>
      </c>
      <c r="D375" s="187">
        <v>40</v>
      </c>
      <c r="E375" s="188">
        <f t="shared" si="30"/>
        <v>80</v>
      </c>
      <c r="F375" s="189">
        <f t="shared" si="31"/>
        <v>266.7</v>
      </c>
      <c r="P375" s="174" t="s">
        <v>1126</v>
      </c>
      <c r="Q375" s="163">
        <v>15</v>
      </c>
      <c r="S375" s="178" t="s">
        <v>1322</v>
      </c>
      <c r="T375" s="179">
        <v>0</v>
      </c>
      <c r="U375" s="179">
        <v>40</v>
      </c>
      <c r="V375" s="179">
        <v>40</v>
      </c>
    </row>
    <row r="376" spans="1:22" ht="26.1" customHeight="1">
      <c r="A376" s="177" t="s">
        <v>1127</v>
      </c>
      <c r="B376" s="184">
        <v>50</v>
      </c>
      <c r="C376" s="184">
        <v>50</v>
      </c>
      <c r="D376" s="187">
        <v>40</v>
      </c>
      <c r="E376" s="188">
        <f t="shared" si="30"/>
        <v>80</v>
      </c>
      <c r="F376" s="189">
        <f t="shared" si="31"/>
        <v>266.7</v>
      </c>
      <c r="P376" s="174" t="s">
        <v>1127</v>
      </c>
      <c r="Q376" s="163">
        <v>15</v>
      </c>
      <c r="S376" s="178" t="s">
        <v>1126</v>
      </c>
      <c r="T376" s="179">
        <v>0</v>
      </c>
      <c r="U376" s="179">
        <v>40</v>
      </c>
      <c r="V376" s="179">
        <v>40</v>
      </c>
    </row>
    <row r="377" spans="1:22" ht="26.1" customHeight="1">
      <c r="A377" s="177" t="s">
        <v>1128</v>
      </c>
      <c r="B377" s="184">
        <v>38092</v>
      </c>
      <c r="C377" s="184">
        <v>36625</v>
      </c>
      <c r="D377" s="187">
        <v>36574</v>
      </c>
      <c r="E377" s="188">
        <f t="shared" si="30"/>
        <v>99.9</v>
      </c>
      <c r="F377" s="189">
        <f t="shared" si="31"/>
        <v>116.2</v>
      </c>
      <c r="P377" s="174" t="s">
        <v>1128</v>
      </c>
      <c r="Q377" s="163">
        <f>SUM(Q380)</f>
        <v>31467</v>
      </c>
      <c r="S377" s="178" t="s">
        <v>493</v>
      </c>
      <c r="T377" s="179">
        <v>1232</v>
      </c>
      <c r="U377" s="179">
        <v>35342</v>
      </c>
      <c r="V377" s="179">
        <v>36574</v>
      </c>
    </row>
    <row r="378" spans="1:22" ht="26.1" customHeight="1">
      <c r="A378" s="177" t="s">
        <v>1269</v>
      </c>
      <c r="B378" s="184">
        <v>0</v>
      </c>
      <c r="C378" s="184">
        <v>0</v>
      </c>
      <c r="D378" s="187">
        <v>16</v>
      </c>
      <c r="E378" s="188">
        <f t="shared" si="30"/>
        <v>0</v>
      </c>
      <c r="F378" s="189">
        <f t="shared" si="31"/>
        <v>0</v>
      </c>
      <c r="P378" s="174" t="s">
        <v>1269</v>
      </c>
      <c r="Q378" s="163">
        <v>0</v>
      </c>
      <c r="S378" s="178" t="s">
        <v>1323</v>
      </c>
      <c r="T378" s="179">
        <v>0</v>
      </c>
      <c r="U378" s="179">
        <v>16</v>
      </c>
      <c r="V378" s="179">
        <v>16</v>
      </c>
    </row>
    <row r="379" spans="1:22" ht="26.1" customHeight="1">
      <c r="A379" s="177" t="s">
        <v>1270</v>
      </c>
      <c r="B379" s="184">
        <v>0</v>
      </c>
      <c r="C379" s="184">
        <v>0</v>
      </c>
      <c r="D379" s="187">
        <v>16</v>
      </c>
      <c r="E379" s="188">
        <f t="shared" ref="E379:E388" si="32">IF(C379*D379=0,,ROUND(D379/C379*100,1))</f>
        <v>0</v>
      </c>
      <c r="F379" s="189">
        <f t="shared" ref="F379:F388" si="33">IF(Q379*D379=0,,ROUND(D379/Q379*100,1))</f>
        <v>0</v>
      </c>
      <c r="P379" s="174" t="s">
        <v>1270</v>
      </c>
      <c r="Q379" s="163">
        <v>0</v>
      </c>
      <c r="S379" s="178" t="s">
        <v>1324</v>
      </c>
      <c r="T379" s="179">
        <v>0</v>
      </c>
      <c r="U379" s="179">
        <v>16</v>
      </c>
      <c r="V379" s="179">
        <v>16</v>
      </c>
    </row>
    <row r="380" spans="1:22" ht="26.1" customHeight="1">
      <c r="A380" s="177" t="s">
        <v>1129</v>
      </c>
      <c r="B380" s="184">
        <v>38092</v>
      </c>
      <c r="C380" s="184">
        <v>38092</v>
      </c>
      <c r="D380" s="187">
        <v>36558</v>
      </c>
      <c r="E380" s="188">
        <f t="shared" si="32"/>
        <v>96</v>
      </c>
      <c r="F380" s="189">
        <f t="shared" si="33"/>
        <v>116.2</v>
      </c>
      <c r="P380" s="174" t="s">
        <v>1129</v>
      </c>
      <c r="Q380" s="163">
        <v>31467</v>
      </c>
      <c r="S380" s="178" t="s">
        <v>496</v>
      </c>
      <c r="T380" s="179">
        <v>1232</v>
      </c>
      <c r="U380" s="179">
        <v>35326</v>
      </c>
      <c r="V380" s="179">
        <v>36558</v>
      </c>
    </row>
    <row r="381" spans="1:22" ht="26.1" customHeight="1">
      <c r="A381" s="177" t="s">
        <v>1068</v>
      </c>
      <c r="B381" s="184">
        <v>184</v>
      </c>
      <c r="C381" s="184">
        <v>217</v>
      </c>
      <c r="D381" s="187">
        <v>236</v>
      </c>
      <c r="E381" s="188">
        <f t="shared" si="32"/>
        <v>108.8</v>
      </c>
      <c r="F381" s="189">
        <f t="shared" si="33"/>
        <v>61.1</v>
      </c>
      <c r="P381" s="174" t="s">
        <v>1068</v>
      </c>
      <c r="Q381" s="163">
        <v>386</v>
      </c>
      <c r="S381" s="178" t="s">
        <v>36</v>
      </c>
      <c r="T381" s="179">
        <v>236</v>
      </c>
      <c r="U381" s="179">
        <v>0</v>
      </c>
      <c r="V381" s="179">
        <v>236</v>
      </c>
    </row>
    <row r="382" spans="1:22" ht="26.1" customHeight="1">
      <c r="A382" s="177" t="s">
        <v>1077</v>
      </c>
      <c r="B382" s="184">
        <v>2866</v>
      </c>
      <c r="C382" s="184">
        <v>2866</v>
      </c>
      <c r="D382" s="187">
        <v>144</v>
      </c>
      <c r="E382" s="188">
        <f t="shared" si="32"/>
        <v>5</v>
      </c>
      <c r="F382" s="189">
        <f t="shared" si="33"/>
        <v>23.8</v>
      </c>
      <c r="P382" s="174" t="s">
        <v>1077</v>
      </c>
      <c r="Q382" s="163">
        <v>604</v>
      </c>
      <c r="S382" s="178" t="s">
        <v>38</v>
      </c>
      <c r="T382" s="179">
        <v>144</v>
      </c>
      <c r="U382" s="179">
        <v>0</v>
      </c>
      <c r="V382" s="179">
        <v>144</v>
      </c>
    </row>
    <row r="383" spans="1:22" ht="26.1" customHeight="1">
      <c r="A383" s="177" t="s">
        <v>1130</v>
      </c>
      <c r="B383" s="184">
        <v>35042</v>
      </c>
      <c r="C383" s="184">
        <v>33542</v>
      </c>
      <c r="D383" s="187">
        <v>36178</v>
      </c>
      <c r="E383" s="188">
        <f t="shared" si="32"/>
        <v>107.9</v>
      </c>
      <c r="F383" s="189">
        <f t="shared" si="33"/>
        <v>118.7</v>
      </c>
      <c r="P383" s="174" t="s">
        <v>1130</v>
      </c>
      <c r="Q383" s="163">
        <v>30477</v>
      </c>
      <c r="S383" s="178" t="s">
        <v>498</v>
      </c>
      <c r="T383" s="179">
        <v>852</v>
      </c>
      <c r="U383" s="179">
        <v>35326</v>
      </c>
      <c r="V383" s="179">
        <v>36178</v>
      </c>
    </row>
    <row r="384" spans="1:22" ht="26.1" customHeight="1">
      <c r="A384" s="177" t="s">
        <v>1131</v>
      </c>
      <c r="B384" s="184">
        <v>251</v>
      </c>
      <c r="C384" s="184">
        <v>274</v>
      </c>
      <c r="D384" s="187">
        <v>359</v>
      </c>
      <c r="E384" s="188">
        <f t="shared" si="32"/>
        <v>131</v>
      </c>
      <c r="F384" s="189">
        <f t="shared" si="33"/>
        <v>21.7</v>
      </c>
      <c r="P384" s="174" t="s">
        <v>1131</v>
      </c>
      <c r="Q384" s="163">
        <f>SUM(Q385,Q387)</f>
        <v>1653</v>
      </c>
      <c r="S384" s="178" t="s">
        <v>500</v>
      </c>
      <c r="T384" s="179">
        <v>359</v>
      </c>
      <c r="U384" s="179">
        <v>0</v>
      </c>
      <c r="V384" s="179">
        <v>359</v>
      </c>
    </row>
    <row r="385" spans="1:22" ht="26.1" customHeight="1">
      <c r="A385" s="177" t="s">
        <v>1132</v>
      </c>
      <c r="B385" s="184">
        <v>251</v>
      </c>
      <c r="C385" s="184">
        <v>274</v>
      </c>
      <c r="D385" s="187">
        <v>306</v>
      </c>
      <c r="E385" s="188">
        <f t="shared" si="32"/>
        <v>111.7</v>
      </c>
      <c r="F385" s="189">
        <f t="shared" si="33"/>
        <v>45.7</v>
      </c>
      <c r="P385" s="174" t="s">
        <v>1132</v>
      </c>
      <c r="Q385" s="163">
        <v>669</v>
      </c>
      <c r="S385" s="178" t="s">
        <v>502</v>
      </c>
      <c r="T385" s="179">
        <v>306</v>
      </c>
      <c r="U385" s="179">
        <v>0</v>
      </c>
      <c r="V385" s="179">
        <v>306</v>
      </c>
    </row>
    <row r="386" spans="1:22" ht="26.1" customHeight="1">
      <c r="A386" s="177" t="s">
        <v>1068</v>
      </c>
      <c r="B386" s="184">
        <v>251</v>
      </c>
      <c r="C386" s="184">
        <v>274</v>
      </c>
      <c r="D386" s="187">
        <v>306</v>
      </c>
      <c r="E386" s="188">
        <f t="shared" si="32"/>
        <v>111.7</v>
      </c>
      <c r="F386" s="189">
        <f t="shared" si="33"/>
        <v>150</v>
      </c>
      <c r="P386" s="174" t="s">
        <v>1068</v>
      </c>
      <c r="Q386" s="163">
        <v>204</v>
      </c>
      <c r="S386" s="178" t="s">
        <v>36</v>
      </c>
      <c r="T386" s="179">
        <v>306</v>
      </c>
      <c r="U386" s="179">
        <v>0</v>
      </c>
      <c r="V386" s="179">
        <v>306</v>
      </c>
    </row>
    <row r="387" spans="1:22" ht="26.1" customHeight="1">
      <c r="A387" s="177" t="s">
        <v>1133</v>
      </c>
      <c r="B387" s="184">
        <v>0</v>
      </c>
      <c r="C387" s="184">
        <v>0</v>
      </c>
      <c r="D387" s="187">
        <v>53</v>
      </c>
      <c r="E387" s="188">
        <f t="shared" si="32"/>
        <v>0</v>
      </c>
      <c r="F387" s="189">
        <f t="shared" si="33"/>
        <v>5.4</v>
      </c>
      <c r="P387" s="174" t="s">
        <v>1133</v>
      </c>
      <c r="Q387" s="163">
        <v>984</v>
      </c>
      <c r="S387" s="178" t="s">
        <v>1325</v>
      </c>
      <c r="T387" s="179">
        <v>53</v>
      </c>
      <c r="U387" s="179">
        <v>0</v>
      </c>
      <c r="V387" s="179">
        <v>53</v>
      </c>
    </row>
    <row r="388" spans="1:22" ht="26.1" customHeight="1">
      <c r="A388" s="177" t="s">
        <v>1134</v>
      </c>
      <c r="B388" s="184">
        <v>0</v>
      </c>
      <c r="C388" s="184">
        <v>0</v>
      </c>
      <c r="D388" s="187">
        <v>53</v>
      </c>
      <c r="E388" s="188">
        <f t="shared" si="32"/>
        <v>0</v>
      </c>
      <c r="F388" s="189">
        <f t="shared" si="33"/>
        <v>5.4</v>
      </c>
      <c r="P388" s="174" t="s">
        <v>1134</v>
      </c>
      <c r="Q388" s="163">
        <v>984</v>
      </c>
      <c r="S388" s="178" t="s">
        <v>1326</v>
      </c>
      <c r="T388" s="179">
        <v>53</v>
      </c>
      <c r="U388" s="179">
        <v>0</v>
      </c>
      <c r="V388" s="179">
        <v>53</v>
      </c>
    </row>
    <row r="389" spans="1:22" ht="26.1" customHeight="1">
      <c r="A389" s="177" t="s">
        <v>1678</v>
      </c>
      <c r="B389" s="184">
        <v>3170</v>
      </c>
      <c r="C389" s="184">
        <v>3365</v>
      </c>
      <c r="D389" s="187">
        <v>4244</v>
      </c>
      <c r="E389" s="188">
        <f t="shared" ref="E389:E400" si="34">IF(C389*D389=0,,ROUND(D389/C389*100,1))</f>
        <v>126.1</v>
      </c>
      <c r="F389" s="189">
        <f t="shared" ref="F389:F400" si="35">IF(Q389*D389=0,,ROUND(D389/Q389*100,1))</f>
        <v>93.9</v>
      </c>
      <c r="P389" s="174" t="s">
        <v>1678</v>
      </c>
      <c r="Q389" s="163">
        <f>SUM(Q390,Q396,Q400)</f>
        <v>4518</v>
      </c>
      <c r="S389" s="178" t="s">
        <v>1327</v>
      </c>
      <c r="T389" s="179">
        <v>3530</v>
      </c>
      <c r="U389" s="179">
        <v>714</v>
      </c>
      <c r="V389" s="179">
        <v>4244</v>
      </c>
    </row>
    <row r="390" spans="1:22" ht="26.1" customHeight="1">
      <c r="A390" s="177" t="s">
        <v>1679</v>
      </c>
      <c r="B390" s="184">
        <v>2221</v>
      </c>
      <c r="C390" s="184">
        <v>2372</v>
      </c>
      <c r="D390" s="187">
        <v>2538</v>
      </c>
      <c r="E390" s="188">
        <f t="shared" si="34"/>
        <v>107</v>
      </c>
      <c r="F390" s="189">
        <f t="shared" si="35"/>
        <v>74.2</v>
      </c>
      <c r="P390" s="174" t="s">
        <v>1679</v>
      </c>
      <c r="Q390" s="163">
        <v>3422</v>
      </c>
      <c r="S390" s="178" t="s">
        <v>1328</v>
      </c>
      <c r="T390" s="179">
        <v>2538</v>
      </c>
      <c r="U390" s="179">
        <v>0</v>
      </c>
      <c r="V390" s="179">
        <v>2538</v>
      </c>
    </row>
    <row r="391" spans="1:22" ht="26.1" customHeight="1">
      <c r="A391" s="177" t="s">
        <v>1068</v>
      </c>
      <c r="B391" s="184">
        <v>174</v>
      </c>
      <c r="C391" s="184">
        <v>201</v>
      </c>
      <c r="D391" s="187">
        <v>256</v>
      </c>
      <c r="E391" s="188">
        <f t="shared" si="34"/>
        <v>127.4</v>
      </c>
      <c r="F391" s="189">
        <f t="shared" si="35"/>
        <v>93.1</v>
      </c>
      <c r="P391" s="174" t="s">
        <v>1068</v>
      </c>
      <c r="Q391" s="163">
        <v>275</v>
      </c>
      <c r="S391" s="178" t="s">
        <v>36</v>
      </c>
      <c r="T391" s="179">
        <v>256</v>
      </c>
      <c r="U391" s="179">
        <v>0</v>
      </c>
      <c r="V391" s="179">
        <v>256</v>
      </c>
    </row>
    <row r="392" spans="1:22" ht="26.1" customHeight="1">
      <c r="A392" s="177" t="s">
        <v>1077</v>
      </c>
      <c r="B392" s="184">
        <v>625</v>
      </c>
      <c r="C392" s="184">
        <v>625</v>
      </c>
      <c r="D392" s="187">
        <v>637</v>
      </c>
      <c r="E392" s="188">
        <f t="shared" si="34"/>
        <v>101.9</v>
      </c>
      <c r="F392" s="189">
        <f t="shared" si="35"/>
        <v>33.200000000000003</v>
      </c>
      <c r="P392" s="174" t="s">
        <v>1077</v>
      </c>
      <c r="Q392" s="163">
        <v>1919</v>
      </c>
      <c r="S392" s="178" t="s">
        <v>38</v>
      </c>
      <c r="T392" s="179">
        <v>637</v>
      </c>
      <c r="U392" s="179">
        <v>0</v>
      </c>
      <c r="V392" s="179">
        <v>637</v>
      </c>
    </row>
    <row r="393" spans="1:22" ht="26.1" customHeight="1">
      <c r="A393" s="177" t="s">
        <v>1680</v>
      </c>
      <c r="B393" s="184">
        <v>0</v>
      </c>
      <c r="C393" s="184">
        <v>0</v>
      </c>
      <c r="D393" s="187">
        <v>26</v>
      </c>
      <c r="E393" s="188">
        <f t="shared" si="34"/>
        <v>0</v>
      </c>
      <c r="F393" s="189">
        <f t="shared" si="35"/>
        <v>0</v>
      </c>
      <c r="P393" s="174" t="s">
        <v>1680</v>
      </c>
      <c r="Q393" s="163">
        <v>0</v>
      </c>
      <c r="S393" s="178" t="s">
        <v>1329</v>
      </c>
      <c r="T393" s="179">
        <v>26</v>
      </c>
      <c r="U393" s="179">
        <v>0</v>
      </c>
      <c r="V393" s="179">
        <v>26</v>
      </c>
    </row>
    <row r="394" spans="1:22" ht="26.1" customHeight="1">
      <c r="A394" s="177" t="s">
        <v>1078</v>
      </c>
      <c r="B394" s="184">
        <v>1303</v>
      </c>
      <c r="C394" s="184">
        <v>1427</v>
      </c>
      <c r="D394" s="187">
        <v>1617</v>
      </c>
      <c r="E394" s="188">
        <f t="shared" si="34"/>
        <v>113.3</v>
      </c>
      <c r="F394" s="189">
        <f t="shared" si="35"/>
        <v>132.19999999999999</v>
      </c>
      <c r="P394" s="174" t="s">
        <v>1078</v>
      </c>
      <c r="Q394" s="163">
        <v>1223</v>
      </c>
      <c r="S394" s="178" t="s">
        <v>48</v>
      </c>
      <c r="T394" s="179">
        <v>1617</v>
      </c>
      <c r="U394" s="179">
        <v>0</v>
      </c>
      <c r="V394" s="179">
        <v>1617</v>
      </c>
    </row>
    <row r="395" spans="1:22" ht="26.1" customHeight="1">
      <c r="A395" s="177" t="s">
        <v>1681</v>
      </c>
      <c r="B395" s="184">
        <v>119</v>
      </c>
      <c r="C395" s="184">
        <v>119</v>
      </c>
      <c r="D395" s="187">
        <v>2</v>
      </c>
      <c r="E395" s="188">
        <f t="shared" si="34"/>
        <v>1.7</v>
      </c>
      <c r="F395" s="189">
        <f t="shared" si="35"/>
        <v>40</v>
      </c>
      <c r="P395" s="174" t="s">
        <v>1681</v>
      </c>
      <c r="Q395" s="163">
        <v>5</v>
      </c>
      <c r="S395" s="178" t="s">
        <v>1330</v>
      </c>
      <c r="T395" s="179">
        <v>2</v>
      </c>
      <c r="U395" s="179">
        <v>0</v>
      </c>
      <c r="V395" s="179">
        <v>2</v>
      </c>
    </row>
    <row r="396" spans="1:22" ht="26.1" customHeight="1">
      <c r="A396" s="177" t="s">
        <v>1135</v>
      </c>
      <c r="B396" s="184">
        <v>443</v>
      </c>
      <c r="C396" s="184">
        <v>462</v>
      </c>
      <c r="D396" s="187">
        <v>868</v>
      </c>
      <c r="E396" s="188">
        <f t="shared" si="34"/>
        <v>187.9</v>
      </c>
      <c r="F396" s="189">
        <f t="shared" si="35"/>
        <v>231.5</v>
      </c>
      <c r="P396" s="174" t="s">
        <v>1135</v>
      </c>
      <c r="Q396" s="163">
        <v>375</v>
      </c>
      <c r="S396" s="178" t="s">
        <v>509</v>
      </c>
      <c r="T396" s="179">
        <v>154</v>
      </c>
      <c r="U396" s="179">
        <v>714</v>
      </c>
      <c r="V396" s="179">
        <v>868</v>
      </c>
    </row>
    <row r="397" spans="1:22" ht="26.1" customHeight="1">
      <c r="A397" s="177" t="s">
        <v>1068</v>
      </c>
      <c r="B397" s="184">
        <v>117</v>
      </c>
      <c r="C397" s="184">
        <v>136</v>
      </c>
      <c r="D397" s="187">
        <v>154</v>
      </c>
      <c r="E397" s="188">
        <f t="shared" si="34"/>
        <v>113.2</v>
      </c>
      <c r="F397" s="189">
        <f t="shared" si="35"/>
        <v>99.4</v>
      </c>
      <c r="P397" s="174" t="s">
        <v>1068</v>
      </c>
      <c r="Q397" s="163">
        <v>155</v>
      </c>
      <c r="S397" s="178" t="s">
        <v>36</v>
      </c>
      <c r="T397" s="179">
        <v>154</v>
      </c>
      <c r="U397" s="179">
        <v>0</v>
      </c>
      <c r="V397" s="179">
        <v>154</v>
      </c>
    </row>
    <row r="398" spans="1:22" ht="26.1" customHeight="1">
      <c r="A398" s="177" t="s">
        <v>1272</v>
      </c>
      <c r="B398" s="184">
        <v>183</v>
      </c>
      <c r="C398" s="184">
        <v>183</v>
      </c>
      <c r="D398" s="187">
        <v>86</v>
      </c>
      <c r="E398" s="188">
        <f t="shared" si="34"/>
        <v>47</v>
      </c>
      <c r="F398" s="189">
        <f t="shared" si="35"/>
        <v>0</v>
      </c>
      <c r="P398" s="174" t="s">
        <v>1272</v>
      </c>
      <c r="Q398" s="163">
        <v>0</v>
      </c>
      <c r="S398" s="178" t="s">
        <v>1331</v>
      </c>
      <c r="T398" s="179">
        <v>0</v>
      </c>
      <c r="U398" s="179">
        <v>86</v>
      </c>
      <c r="V398" s="179">
        <v>86</v>
      </c>
    </row>
    <row r="399" spans="1:22" ht="26.1" customHeight="1">
      <c r="A399" s="177" t="s">
        <v>1136</v>
      </c>
      <c r="B399" s="184">
        <v>143</v>
      </c>
      <c r="C399" s="184">
        <v>143</v>
      </c>
      <c r="D399" s="187">
        <v>628</v>
      </c>
      <c r="E399" s="188">
        <f t="shared" si="34"/>
        <v>439.2</v>
      </c>
      <c r="F399" s="189">
        <f t="shared" si="35"/>
        <v>285.5</v>
      </c>
      <c r="P399" s="174" t="s">
        <v>1136</v>
      </c>
      <c r="Q399" s="163">
        <v>220</v>
      </c>
      <c r="S399" s="178" t="s">
        <v>510</v>
      </c>
      <c r="T399" s="179">
        <v>0</v>
      </c>
      <c r="U399" s="179">
        <v>628</v>
      </c>
      <c r="V399" s="179">
        <v>628</v>
      </c>
    </row>
    <row r="400" spans="1:22" ht="26.1" customHeight="1">
      <c r="A400" s="177" t="s">
        <v>1137</v>
      </c>
      <c r="B400" s="184">
        <v>506</v>
      </c>
      <c r="C400" s="184">
        <v>531</v>
      </c>
      <c r="D400" s="187">
        <v>838</v>
      </c>
      <c r="E400" s="188">
        <f t="shared" si="34"/>
        <v>157.80000000000001</v>
      </c>
      <c r="F400" s="189">
        <f t="shared" si="35"/>
        <v>116.2</v>
      </c>
      <c r="P400" s="174" t="s">
        <v>1137</v>
      </c>
      <c r="Q400" s="163">
        <v>721</v>
      </c>
      <c r="S400" s="178" t="s">
        <v>512</v>
      </c>
      <c r="T400" s="179">
        <v>838</v>
      </c>
      <c r="U400" s="179">
        <v>0</v>
      </c>
      <c r="V400" s="179">
        <v>838</v>
      </c>
    </row>
    <row r="401" spans="1:22" ht="26.1" customHeight="1">
      <c r="A401" s="177" t="s">
        <v>1138</v>
      </c>
      <c r="B401" s="184">
        <v>506</v>
      </c>
      <c r="C401" s="184">
        <v>531</v>
      </c>
      <c r="D401" s="187">
        <v>838</v>
      </c>
      <c r="E401" s="188">
        <f t="shared" ref="E401:E414" si="36">IF(C401*D401=0,,ROUND(D401/C401*100,1))</f>
        <v>157.80000000000001</v>
      </c>
      <c r="F401" s="189">
        <f t="shared" ref="F401:F414" si="37">IF(Q401*D401=0,,ROUND(D401/Q401*100,1))</f>
        <v>199</v>
      </c>
      <c r="P401" s="174" t="s">
        <v>1138</v>
      </c>
      <c r="Q401" s="163">
        <v>421</v>
      </c>
      <c r="S401" s="178" t="s">
        <v>513</v>
      </c>
      <c r="T401" s="179">
        <v>838</v>
      </c>
      <c r="U401" s="179">
        <v>0</v>
      </c>
      <c r="V401" s="179">
        <v>838</v>
      </c>
    </row>
    <row r="402" spans="1:22" ht="26.1" customHeight="1">
      <c r="A402" s="177" t="s">
        <v>1139</v>
      </c>
      <c r="B402" s="184">
        <v>24666</v>
      </c>
      <c r="C402" s="184">
        <v>26065</v>
      </c>
      <c r="D402" s="187">
        <v>25676</v>
      </c>
      <c r="E402" s="188">
        <f t="shared" si="36"/>
        <v>98.5</v>
      </c>
      <c r="F402" s="189">
        <f t="shared" si="37"/>
        <v>113.1</v>
      </c>
      <c r="P402" s="174" t="s">
        <v>1139</v>
      </c>
      <c r="Q402" s="163">
        <v>22706</v>
      </c>
      <c r="S402" s="178" t="s">
        <v>516</v>
      </c>
      <c r="T402" s="179">
        <v>23302</v>
      </c>
      <c r="U402" s="179">
        <v>2374</v>
      </c>
      <c r="V402" s="179">
        <v>25676</v>
      </c>
    </row>
    <row r="403" spans="1:22" ht="26.1" customHeight="1">
      <c r="A403" s="177" t="s">
        <v>1140</v>
      </c>
      <c r="B403" s="184">
        <v>227</v>
      </c>
      <c r="C403" s="184">
        <v>227</v>
      </c>
      <c r="D403" s="187">
        <v>1201</v>
      </c>
      <c r="E403" s="188">
        <f t="shared" si="36"/>
        <v>529.1</v>
      </c>
      <c r="F403" s="189">
        <f t="shared" si="37"/>
        <v>134</v>
      </c>
      <c r="P403" s="174" t="s">
        <v>1140</v>
      </c>
      <c r="Q403" s="163">
        <v>896</v>
      </c>
      <c r="S403" s="178" t="s">
        <v>518</v>
      </c>
      <c r="T403" s="179">
        <v>1201</v>
      </c>
      <c r="U403" s="179">
        <v>0</v>
      </c>
      <c r="V403" s="179">
        <v>1201</v>
      </c>
    </row>
    <row r="404" spans="1:22" ht="26.1" customHeight="1">
      <c r="A404" s="177" t="s">
        <v>1273</v>
      </c>
      <c r="B404" s="184">
        <v>67</v>
      </c>
      <c r="C404" s="184">
        <v>67</v>
      </c>
      <c r="D404" s="187">
        <v>58</v>
      </c>
      <c r="E404" s="188">
        <f t="shared" si="36"/>
        <v>86.6</v>
      </c>
      <c r="F404" s="189">
        <f t="shared" si="37"/>
        <v>0</v>
      </c>
      <c r="P404" s="174" t="s">
        <v>1273</v>
      </c>
      <c r="Q404" s="163">
        <v>0</v>
      </c>
      <c r="S404" s="178" t="s">
        <v>1332</v>
      </c>
      <c r="T404" s="179">
        <v>58</v>
      </c>
      <c r="U404" s="179">
        <v>0</v>
      </c>
      <c r="V404" s="179">
        <v>58</v>
      </c>
    </row>
    <row r="405" spans="1:22" ht="26.1" customHeight="1">
      <c r="A405" s="177" t="s">
        <v>1274</v>
      </c>
      <c r="B405" s="184">
        <v>160</v>
      </c>
      <c r="C405" s="184">
        <v>160</v>
      </c>
      <c r="D405" s="187">
        <v>1143</v>
      </c>
      <c r="E405" s="188">
        <f t="shared" si="36"/>
        <v>714.4</v>
      </c>
      <c r="F405" s="189">
        <f t="shared" si="37"/>
        <v>127.6</v>
      </c>
      <c r="P405" s="174" t="s">
        <v>1274</v>
      </c>
      <c r="Q405" s="163">
        <v>896</v>
      </c>
      <c r="S405" s="178" t="s">
        <v>520</v>
      </c>
      <c r="T405" s="179">
        <v>1143</v>
      </c>
      <c r="U405" s="179">
        <v>0</v>
      </c>
      <c r="V405" s="179">
        <v>1143</v>
      </c>
    </row>
    <row r="406" spans="1:22" ht="26.1" customHeight="1">
      <c r="A406" s="177" t="s">
        <v>1141</v>
      </c>
      <c r="B406" s="184">
        <v>24439</v>
      </c>
      <c r="C406" s="184">
        <v>25838</v>
      </c>
      <c r="D406" s="187">
        <v>24475</v>
      </c>
      <c r="E406" s="188">
        <f t="shared" si="36"/>
        <v>94.7</v>
      </c>
      <c r="F406" s="189">
        <f t="shared" si="37"/>
        <v>112.2</v>
      </c>
      <c r="P406" s="174" t="s">
        <v>1141</v>
      </c>
      <c r="Q406" s="163">
        <v>21810</v>
      </c>
      <c r="S406" s="178" t="s">
        <v>522</v>
      </c>
      <c r="T406" s="179">
        <v>22101</v>
      </c>
      <c r="U406" s="179">
        <v>2374</v>
      </c>
      <c r="V406" s="179">
        <v>24475</v>
      </c>
    </row>
    <row r="407" spans="1:22" ht="26.1" customHeight="1">
      <c r="A407" s="177" t="s">
        <v>1142</v>
      </c>
      <c r="B407" s="184">
        <v>11292</v>
      </c>
      <c r="C407" s="184">
        <v>11879</v>
      </c>
      <c r="D407" s="187">
        <v>11945</v>
      </c>
      <c r="E407" s="188">
        <f t="shared" si="36"/>
        <v>100.6</v>
      </c>
      <c r="F407" s="189">
        <f t="shared" si="37"/>
        <v>104.8</v>
      </c>
      <c r="P407" s="174" t="s">
        <v>1142</v>
      </c>
      <c r="Q407" s="163">
        <v>11399</v>
      </c>
      <c r="S407" s="178" t="s">
        <v>524</v>
      </c>
      <c r="T407" s="179">
        <v>10598</v>
      </c>
      <c r="U407" s="179">
        <v>1347</v>
      </c>
      <c r="V407" s="179">
        <v>11945</v>
      </c>
    </row>
    <row r="408" spans="1:22" ht="26.1" customHeight="1">
      <c r="A408" s="177" t="s">
        <v>1143</v>
      </c>
      <c r="B408" s="184">
        <v>10147</v>
      </c>
      <c r="C408" s="184">
        <v>10959</v>
      </c>
      <c r="D408" s="187">
        <v>10834</v>
      </c>
      <c r="E408" s="188">
        <f t="shared" si="36"/>
        <v>98.9</v>
      </c>
      <c r="F408" s="189">
        <f t="shared" si="37"/>
        <v>109.4</v>
      </c>
      <c r="P408" s="174" t="s">
        <v>1143</v>
      </c>
      <c r="Q408" s="163">
        <v>9902</v>
      </c>
      <c r="S408" s="178" t="s">
        <v>526</v>
      </c>
      <c r="T408" s="179">
        <v>9807</v>
      </c>
      <c r="U408" s="179">
        <v>1027</v>
      </c>
      <c r="V408" s="179">
        <v>10834</v>
      </c>
    </row>
    <row r="409" spans="1:22" ht="26.1" customHeight="1">
      <c r="A409" s="177" t="s">
        <v>1144</v>
      </c>
      <c r="B409" s="184">
        <v>3000</v>
      </c>
      <c r="C409" s="184">
        <v>3000</v>
      </c>
      <c r="D409" s="187">
        <v>1696</v>
      </c>
      <c r="E409" s="188">
        <f t="shared" si="36"/>
        <v>56.5</v>
      </c>
      <c r="F409" s="189">
        <f t="shared" si="37"/>
        <v>333.2</v>
      </c>
      <c r="P409" s="174" t="s">
        <v>1144</v>
      </c>
      <c r="Q409" s="163">
        <v>509</v>
      </c>
      <c r="S409" s="178" t="s">
        <v>1333</v>
      </c>
      <c r="T409" s="179">
        <v>1696</v>
      </c>
      <c r="U409" s="179">
        <v>0</v>
      </c>
      <c r="V409" s="179">
        <v>1696</v>
      </c>
    </row>
    <row r="410" spans="1:22" ht="26.1" customHeight="1">
      <c r="A410" s="177" t="s">
        <v>1145</v>
      </c>
      <c r="B410" s="184">
        <v>550</v>
      </c>
      <c r="C410" s="184">
        <v>94</v>
      </c>
      <c r="D410" s="187">
        <v>397</v>
      </c>
      <c r="E410" s="188">
        <f t="shared" si="36"/>
        <v>422.3</v>
      </c>
      <c r="F410" s="189">
        <f t="shared" si="37"/>
        <v>88.4</v>
      </c>
      <c r="P410" s="174" t="s">
        <v>1145</v>
      </c>
      <c r="Q410" s="163">
        <v>449</v>
      </c>
      <c r="S410" s="178" t="s">
        <v>529</v>
      </c>
      <c r="T410" s="179">
        <v>397</v>
      </c>
      <c r="U410" s="179">
        <v>0</v>
      </c>
      <c r="V410" s="179">
        <v>397</v>
      </c>
    </row>
    <row r="411" spans="1:22" ht="26.1" customHeight="1">
      <c r="A411" s="177" t="s">
        <v>1146</v>
      </c>
      <c r="B411" s="184">
        <v>550</v>
      </c>
      <c r="C411" s="184">
        <v>94</v>
      </c>
      <c r="D411" s="187">
        <v>397</v>
      </c>
      <c r="E411" s="188">
        <f t="shared" si="36"/>
        <v>422.3</v>
      </c>
      <c r="F411" s="189">
        <f t="shared" si="37"/>
        <v>93.4</v>
      </c>
      <c r="P411" s="174" t="s">
        <v>1146</v>
      </c>
      <c r="Q411" s="163">
        <v>425</v>
      </c>
      <c r="S411" s="178" t="s">
        <v>1334</v>
      </c>
      <c r="T411" s="179">
        <v>397</v>
      </c>
      <c r="U411" s="179">
        <v>0</v>
      </c>
      <c r="V411" s="179">
        <v>397</v>
      </c>
    </row>
    <row r="412" spans="1:22" ht="26.1" customHeight="1">
      <c r="A412" s="177" t="s">
        <v>1147</v>
      </c>
      <c r="B412" s="184">
        <v>450</v>
      </c>
      <c r="C412" s="184">
        <v>94</v>
      </c>
      <c r="D412" s="187">
        <v>97</v>
      </c>
      <c r="E412" s="188">
        <f t="shared" si="36"/>
        <v>103.2</v>
      </c>
      <c r="F412" s="189">
        <f t="shared" si="37"/>
        <v>80.8</v>
      </c>
      <c r="P412" s="174" t="s">
        <v>1147</v>
      </c>
      <c r="Q412" s="163">
        <v>120</v>
      </c>
      <c r="S412" s="178" t="s">
        <v>1335</v>
      </c>
      <c r="T412" s="179">
        <v>97</v>
      </c>
      <c r="U412" s="179">
        <v>0</v>
      </c>
      <c r="V412" s="179">
        <v>97</v>
      </c>
    </row>
    <row r="413" spans="1:22" ht="26.1" customHeight="1">
      <c r="A413" s="177" t="s">
        <v>1148</v>
      </c>
      <c r="B413" s="184">
        <v>100</v>
      </c>
      <c r="C413" s="184"/>
      <c r="D413" s="187">
        <v>0</v>
      </c>
      <c r="E413" s="188">
        <f t="shared" si="36"/>
        <v>0</v>
      </c>
      <c r="F413" s="189">
        <f t="shared" si="37"/>
        <v>0</v>
      </c>
      <c r="P413" s="174" t="s">
        <v>1148</v>
      </c>
      <c r="Q413" s="163">
        <v>0</v>
      </c>
      <c r="S413" s="178" t="s">
        <v>1336</v>
      </c>
      <c r="T413" s="179">
        <v>0</v>
      </c>
      <c r="U413" s="179">
        <v>0</v>
      </c>
      <c r="V413" s="179">
        <v>0</v>
      </c>
    </row>
    <row r="414" spans="1:22" ht="26.1" customHeight="1">
      <c r="A414" s="177" t="s">
        <v>1149</v>
      </c>
      <c r="B414" s="184">
        <v>0</v>
      </c>
      <c r="C414" s="184">
        <v>0</v>
      </c>
      <c r="D414" s="187">
        <v>300</v>
      </c>
      <c r="E414" s="188">
        <f t="shared" si="36"/>
        <v>0</v>
      </c>
      <c r="F414" s="189">
        <f t="shared" si="37"/>
        <v>98.4</v>
      </c>
      <c r="P414" s="174" t="s">
        <v>1149</v>
      </c>
      <c r="Q414" s="163">
        <v>305</v>
      </c>
      <c r="S414" s="178" t="s">
        <v>1337</v>
      </c>
      <c r="T414" s="179">
        <v>300</v>
      </c>
      <c r="U414" s="179">
        <v>0</v>
      </c>
      <c r="V414" s="179">
        <v>300</v>
      </c>
    </row>
    <row r="415" spans="1:22" ht="26.1" customHeight="1">
      <c r="A415" s="177" t="s">
        <v>1682</v>
      </c>
      <c r="B415" s="184">
        <v>1859</v>
      </c>
      <c r="C415" s="184">
        <v>1885</v>
      </c>
      <c r="D415" s="187">
        <v>6009</v>
      </c>
      <c r="E415" s="188">
        <f t="shared" ref="E415:E427" si="38">IF(C415*D415=0,,ROUND(D415/C415*100,1))</f>
        <v>318.8</v>
      </c>
      <c r="F415" s="189">
        <f t="shared" ref="F415:F427" si="39">IF(Q415*D415=0,,ROUND(D415/Q415*100,1))</f>
        <v>49.4</v>
      </c>
      <c r="P415" s="174" t="s">
        <v>1682</v>
      </c>
      <c r="Q415" s="163">
        <f>SUM(Q416,Q422,Q428)</f>
        <v>12152</v>
      </c>
      <c r="S415" s="178" t="s">
        <v>1338</v>
      </c>
      <c r="T415" s="179">
        <v>5543</v>
      </c>
      <c r="U415" s="179">
        <v>466</v>
      </c>
      <c r="V415" s="179">
        <v>6009</v>
      </c>
    </row>
    <row r="416" spans="1:22" ht="26.1" customHeight="1">
      <c r="A416" s="177" t="s">
        <v>1683</v>
      </c>
      <c r="B416" s="184">
        <v>523</v>
      </c>
      <c r="C416" s="184">
        <v>548</v>
      </c>
      <c r="D416" s="187">
        <v>724</v>
      </c>
      <c r="E416" s="188">
        <f t="shared" si="38"/>
        <v>132.1</v>
      </c>
      <c r="F416" s="189">
        <f t="shared" si="39"/>
        <v>102</v>
      </c>
      <c r="P416" s="174" t="s">
        <v>1683</v>
      </c>
      <c r="Q416" s="163">
        <v>710</v>
      </c>
      <c r="S416" s="178" t="s">
        <v>1339</v>
      </c>
      <c r="T416" s="179">
        <v>431</v>
      </c>
      <c r="U416" s="179">
        <v>293</v>
      </c>
      <c r="V416" s="179">
        <v>724</v>
      </c>
    </row>
    <row r="417" spans="1:22" ht="26.1" customHeight="1">
      <c r="A417" s="177" t="s">
        <v>1684</v>
      </c>
      <c r="B417" s="184">
        <v>253</v>
      </c>
      <c r="C417" s="184">
        <v>278</v>
      </c>
      <c r="D417" s="187">
        <v>319</v>
      </c>
      <c r="E417" s="188">
        <f t="shared" si="38"/>
        <v>114.7</v>
      </c>
      <c r="F417" s="189">
        <f t="shared" si="39"/>
        <v>0</v>
      </c>
      <c r="P417" s="174" t="s">
        <v>1684</v>
      </c>
      <c r="Q417" s="163">
        <v>0</v>
      </c>
      <c r="S417" s="178" t="s">
        <v>36</v>
      </c>
      <c r="T417" s="179">
        <v>319</v>
      </c>
      <c r="U417" s="179">
        <v>0</v>
      </c>
      <c r="V417" s="179">
        <v>319</v>
      </c>
    </row>
    <row r="418" spans="1:22" ht="26.1" customHeight="1">
      <c r="A418" s="177" t="s">
        <v>1685</v>
      </c>
      <c r="B418" s="184">
        <v>240</v>
      </c>
      <c r="C418" s="184">
        <v>240</v>
      </c>
      <c r="D418" s="187">
        <v>164</v>
      </c>
      <c r="E418" s="188">
        <f t="shared" si="38"/>
        <v>68.3</v>
      </c>
      <c r="F418" s="189">
        <f t="shared" si="39"/>
        <v>0</v>
      </c>
      <c r="P418" s="174" t="s">
        <v>1685</v>
      </c>
      <c r="Q418" s="163">
        <v>0</v>
      </c>
      <c r="S418" s="178" t="s">
        <v>38</v>
      </c>
      <c r="T418" s="179">
        <v>88</v>
      </c>
      <c r="U418" s="179">
        <v>76</v>
      </c>
      <c r="V418" s="179">
        <v>164</v>
      </c>
    </row>
    <row r="419" spans="1:22" ht="26.1" customHeight="1">
      <c r="A419" s="177" t="s">
        <v>1686</v>
      </c>
      <c r="B419" s="184">
        <v>10</v>
      </c>
      <c r="C419" s="184">
        <v>10</v>
      </c>
      <c r="D419" s="187">
        <v>65</v>
      </c>
      <c r="E419" s="188">
        <f t="shared" si="38"/>
        <v>650</v>
      </c>
      <c r="F419" s="189">
        <f t="shared" si="39"/>
        <v>9.1999999999999993</v>
      </c>
      <c r="P419" s="174" t="s">
        <v>1686</v>
      </c>
      <c r="Q419" s="163">
        <v>710</v>
      </c>
      <c r="S419" s="178" t="s">
        <v>1340</v>
      </c>
      <c r="T419" s="179">
        <v>0</v>
      </c>
      <c r="U419" s="179">
        <v>65</v>
      </c>
      <c r="V419" s="179">
        <v>65</v>
      </c>
    </row>
    <row r="420" spans="1:22" ht="26.1" customHeight="1">
      <c r="A420" s="177" t="s">
        <v>1687</v>
      </c>
      <c r="B420" s="184">
        <v>20</v>
      </c>
      <c r="C420" s="184">
        <v>20</v>
      </c>
      <c r="D420" s="187">
        <v>23</v>
      </c>
      <c r="E420" s="188">
        <f t="shared" si="38"/>
        <v>115</v>
      </c>
      <c r="F420" s="189">
        <f t="shared" si="39"/>
        <v>0</v>
      </c>
      <c r="P420" s="174" t="s">
        <v>1687</v>
      </c>
      <c r="Q420" s="163">
        <v>0</v>
      </c>
      <c r="S420" s="178" t="s">
        <v>48</v>
      </c>
      <c r="T420" s="179">
        <v>0</v>
      </c>
      <c r="U420" s="179">
        <v>23</v>
      </c>
      <c r="V420" s="179">
        <v>23</v>
      </c>
    </row>
    <row r="421" spans="1:22" ht="26.1" customHeight="1">
      <c r="A421" s="177" t="s">
        <v>1688</v>
      </c>
      <c r="B421" s="184">
        <v>0</v>
      </c>
      <c r="C421" s="184">
        <v>0</v>
      </c>
      <c r="D421" s="187">
        <v>153</v>
      </c>
      <c r="E421" s="188">
        <f t="shared" si="38"/>
        <v>0</v>
      </c>
      <c r="F421" s="189">
        <f t="shared" si="39"/>
        <v>0</v>
      </c>
      <c r="P421" s="174" t="s">
        <v>1688</v>
      </c>
      <c r="Q421" s="163">
        <v>0</v>
      </c>
      <c r="S421" s="178" t="s">
        <v>1341</v>
      </c>
      <c r="T421" s="179">
        <v>24</v>
      </c>
      <c r="U421" s="179">
        <v>129</v>
      </c>
      <c r="V421" s="179">
        <v>153</v>
      </c>
    </row>
    <row r="422" spans="1:22" ht="26.1" customHeight="1">
      <c r="A422" s="177" t="s">
        <v>1689</v>
      </c>
      <c r="B422" s="184">
        <v>1336</v>
      </c>
      <c r="C422" s="184">
        <v>1337</v>
      </c>
      <c r="D422" s="187">
        <v>1372</v>
      </c>
      <c r="E422" s="188">
        <f t="shared" si="38"/>
        <v>102.6</v>
      </c>
      <c r="F422" s="189">
        <f t="shared" si="39"/>
        <v>97.4</v>
      </c>
      <c r="P422" s="174" t="s">
        <v>1689</v>
      </c>
      <c r="Q422" s="163">
        <v>1409</v>
      </c>
      <c r="S422" s="178" t="s">
        <v>1342</v>
      </c>
      <c r="T422" s="179">
        <v>1372</v>
      </c>
      <c r="U422" s="179">
        <v>0</v>
      </c>
      <c r="V422" s="179">
        <v>1372</v>
      </c>
    </row>
    <row r="423" spans="1:22" ht="26.1" customHeight="1">
      <c r="A423" s="177" t="s">
        <v>1690</v>
      </c>
      <c r="B423" s="184">
        <v>1336</v>
      </c>
      <c r="C423" s="184">
        <v>1337</v>
      </c>
      <c r="D423" s="187">
        <v>1372</v>
      </c>
      <c r="E423" s="188">
        <f t="shared" si="38"/>
        <v>102.6</v>
      </c>
      <c r="F423" s="189">
        <f t="shared" si="39"/>
        <v>0</v>
      </c>
      <c r="P423" s="174" t="s">
        <v>1690</v>
      </c>
      <c r="Q423" s="163">
        <v>0</v>
      </c>
      <c r="S423" s="178" t="s">
        <v>1343</v>
      </c>
      <c r="T423" s="179">
        <v>1372</v>
      </c>
      <c r="U423" s="179">
        <v>0</v>
      </c>
      <c r="V423" s="179">
        <v>1372</v>
      </c>
    </row>
    <row r="424" spans="1:22" ht="26.1" customHeight="1">
      <c r="A424" s="177" t="s">
        <v>1691</v>
      </c>
      <c r="B424" s="184">
        <v>0</v>
      </c>
      <c r="C424" s="184">
        <v>0</v>
      </c>
      <c r="D424" s="187">
        <v>77</v>
      </c>
      <c r="E424" s="188">
        <f t="shared" si="38"/>
        <v>0</v>
      </c>
      <c r="F424" s="189">
        <f t="shared" si="39"/>
        <v>0</v>
      </c>
      <c r="P424" s="174" t="s">
        <v>1691</v>
      </c>
      <c r="Q424" s="163">
        <v>0</v>
      </c>
      <c r="S424" s="178" t="s">
        <v>1344</v>
      </c>
      <c r="T424" s="179">
        <v>0</v>
      </c>
      <c r="U424" s="179">
        <v>77</v>
      </c>
      <c r="V424" s="179">
        <v>77</v>
      </c>
    </row>
    <row r="425" spans="1:22" ht="26.1" customHeight="1">
      <c r="A425" s="177" t="s">
        <v>1692</v>
      </c>
      <c r="B425" s="184">
        <v>0</v>
      </c>
      <c r="C425" s="184">
        <v>0</v>
      </c>
      <c r="D425" s="187">
        <v>77</v>
      </c>
      <c r="E425" s="188">
        <f t="shared" si="38"/>
        <v>0</v>
      </c>
      <c r="F425" s="189">
        <f t="shared" si="39"/>
        <v>0</v>
      </c>
      <c r="P425" s="174" t="s">
        <v>1692</v>
      </c>
      <c r="Q425" s="163">
        <v>0</v>
      </c>
      <c r="S425" s="178" t="s">
        <v>1345</v>
      </c>
      <c r="T425" s="179">
        <v>0</v>
      </c>
      <c r="U425" s="179">
        <v>77</v>
      </c>
      <c r="V425" s="179">
        <v>77</v>
      </c>
    </row>
    <row r="426" spans="1:22" ht="26.1" customHeight="1">
      <c r="A426" s="177" t="s">
        <v>1693</v>
      </c>
      <c r="B426" s="184">
        <v>0</v>
      </c>
      <c r="C426" s="184">
        <v>0</v>
      </c>
      <c r="D426" s="187">
        <v>5</v>
      </c>
      <c r="E426" s="188">
        <f t="shared" si="38"/>
        <v>0</v>
      </c>
      <c r="F426" s="189">
        <f t="shared" si="39"/>
        <v>0</v>
      </c>
      <c r="P426" s="174" t="s">
        <v>1693</v>
      </c>
      <c r="Q426" s="163"/>
      <c r="S426" s="178" t="s">
        <v>1346</v>
      </c>
      <c r="T426" s="179">
        <v>0</v>
      </c>
      <c r="U426" s="179">
        <v>5</v>
      </c>
      <c r="V426" s="179">
        <v>5</v>
      </c>
    </row>
    <row r="427" spans="1:22" ht="26.1" customHeight="1">
      <c r="A427" s="177" t="s">
        <v>1694</v>
      </c>
      <c r="B427" s="184">
        <v>0</v>
      </c>
      <c r="C427" s="184">
        <v>0</v>
      </c>
      <c r="D427" s="187">
        <v>5</v>
      </c>
      <c r="E427" s="188">
        <f t="shared" si="38"/>
        <v>0</v>
      </c>
      <c r="F427" s="189">
        <f t="shared" si="39"/>
        <v>0</v>
      </c>
      <c r="P427" s="174" t="s">
        <v>1694</v>
      </c>
      <c r="Q427" s="163">
        <v>0</v>
      </c>
      <c r="S427" s="178" t="s">
        <v>1347</v>
      </c>
      <c r="T427" s="179">
        <v>0</v>
      </c>
      <c r="U427" s="179">
        <v>5</v>
      </c>
      <c r="V427" s="179">
        <v>5</v>
      </c>
    </row>
    <row r="428" spans="1:22" ht="26.1" customHeight="1">
      <c r="A428" s="177" t="s">
        <v>1695</v>
      </c>
      <c r="B428" s="184">
        <v>0</v>
      </c>
      <c r="C428" s="184">
        <v>0</v>
      </c>
      <c r="D428" s="187">
        <v>3560</v>
      </c>
      <c r="E428" s="188">
        <f t="shared" ref="E428:E441" si="40">IF(C428*D428=0,,ROUND(D428/C428*100,1))</f>
        <v>0</v>
      </c>
      <c r="F428" s="189">
        <f t="shared" ref="F428:F441" si="41">IF(Q428*D428=0,,ROUND(D428/Q428*100,1))</f>
        <v>35.5</v>
      </c>
      <c r="P428" s="174" t="s">
        <v>1695</v>
      </c>
      <c r="Q428" s="163">
        <v>10033</v>
      </c>
      <c r="S428" s="178" t="s">
        <v>1348</v>
      </c>
      <c r="T428" s="179">
        <v>3470</v>
      </c>
      <c r="U428" s="179">
        <v>90</v>
      </c>
      <c r="V428" s="179">
        <v>3560</v>
      </c>
    </row>
    <row r="429" spans="1:22" ht="26.1" customHeight="1">
      <c r="A429" s="177" t="s">
        <v>1696</v>
      </c>
      <c r="B429" s="184">
        <v>0</v>
      </c>
      <c r="C429" s="184">
        <v>0</v>
      </c>
      <c r="D429" s="187">
        <v>14</v>
      </c>
      <c r="E429" s="188">
        <f t="shared" si="40"/>
        <v>0</v>
      </c>
      <c r="F429" s="189">
        <f t="shared" si="41"/>
        <v>35</v>
      </c>
      <c r="P429" s="174" t="s">
        <v>1696</v>
      </c>
      <c r="Q429" s="163">
        <v>40</v>
      </c>
      <c r="S429" s="178" t="s">
        <v>1059</v>
      </c>
      <c r="T429" s="179">
        <v>14</v>
      </c>
      <c r="U429" s="179">
        <v>0</v>
      </c>
      <c r="V429" s="179">
        <v>14</v>
      </c>
    </row>
    <row r="430" spans="1:22" ht="26.1" customHeight="1">
      <c r="A430" s="177" t="s">
        <v>1697</v>
      </c>
      <c r="B430" s="184">
        <v>0</v>
      </c>
      <c r="C430" s="184">
        <v>0</v>
      </c>
      <c r="D430" s="187">
        <v>90</v>
      </c>
      <c r="E430" s="188">
        <f t="shared" si="40"/>
        <v>0</v>
      </c>
      <c r="F430" s="189">
        <f t="shared" si="41"/>
        <v>0</v>
      </c>
      <c r="P430" s="174" t="s">
        <v>1697</v>
      </c>
      <c r="Q430" s="163">
        <v>0</v>
      </c>
      <c r="S430" s="178" t="s">
        <v>1349</v>
      </c>
      <c r="T430" s="179">
        <v>0</v>
      </c>
      <c r="U430" s="179">
        <v>90</v>
      </c>
      <c r="V430" s="179">
        <v>90</v>
      </c>
    </row>
    <row r="431" spans="1:22" ht="26.1" customHeight="1">
      <c r="A431" s="177" t="s">
        <v>1698</v>
      </c>
      <c r="B431" s="184">
        <v>0</v>
      </c>
      <c r="C431" s="184">
        <v>0</v>
      </c>
      <c r="D431" s="187">
        <v>3456</v>
      </c>
      <c r="E431" s="188">
        <f t="shared" si="40"/>
        <v>0</v>
      </c>
      <c r="F431" s="189">
        <f t="shared" si="41"/>
        <v>34.799999999999997</v>
      </c>
      <c r="P431" s="174" t="s">
        <v>1698</v>
      </c>
      <c r="Q431" s="163">
        <v>9932</v>
      </c>
      <c r="S431" s="178" t="s">
        <v>273</v>
      </c>
      <c r="T431" s="179">
        <v>3456</v>
      </c>
      <c r="U431" s="179">
        <v>0</v>
      </c>
      <c r="V431" s="179">
        <v>3456</v>
      </c>
    </row>
    <row r="432" spans="1:22" ht="26.1" customHeight="1">
      <c r="A432" s="177" t="s">
        <v>1699</v>
      </c>
      <c r="B432" s="184">
        <v>0</v>
      </c>
      <c r="C432" s="184">
        <v>0</v>
      </c>
      <c r="D432" s="187">
        <v>271</v>
      </c>
      <c r="E432" s="188">
        <f t="shared" si="40"/>
        <v>0</v>
      </c>
      <c r="F432" s="189">
        <f t="shared" si="41"/>
        <v>0</v>
      </c>
      <c r="P432" s="174" t="s">
        <v>1699</v>
      </c>
      <c r="Q432" s="163">
        <v>0</v>
      </c>
      <c r="S432" s="178" t="s">
        <v>1350</v>
      </c>
      <c r="T432" s="179">
        <v>270</v>
      </c>
      <c r="U432" s="179">
        <v>1</v>
      </c>
      <c r="V432" s="179">
        <v>271</v>
      </c>
    </row>
    <row r="433" spans="1:22" ht="26.1" customHeight="1">
      <c r="A433" s="177" t="s">
        <v>1700</v>
      </c>
      <c r="B433" s="184">
        <v>8933</v>
      </c>
      <c r="C433" s="184">
        <v>8933</v>
      </c>
      <c r="D433" s="187"/>
      <c r="E433" s="188">
        <f t="shared" si="40"/>
        <v>0</v>
      </c>
      <c r="F433" s="189">
        <f t="shared" si="41"/>
        <v>0</v>
      </c>
      <c r="P433" s="174" t="s">
        <v>1700</v>
      </c>
      <c r="Q433" s="163">
        <v>0</v>
      </c>
      <c r="S433" s="178"/>
      <c r="T433" s="179"/>
      <c r="U433" s="179"/>
      <c r="V433" s="179"/>
    </row>
    <row r="434" spans="1:22" ht="26.1" customHeight="1">
      <c r="A434" s="177" t="s">
        <v>1701</v>
      </c>
      <c r="B434" s="184">
        <v>37950</v>
      </c>
      <c r="C434" s="184">
        <v>38180</v>
      </c>
      <c r="D434" s="187">
        <v>28566</v>
      </c>
      <c r="E434" s="188">
        <f t="shared" si="40"/>
        <v>74.8</v>
      </c>
      <c r="F434" s="189">
        <f t="shared" si="41"/>
        <v>183</v>
      </c>
      <c r="P434" s="174" t="s">
        <v>1701</v>
      </c>
      <c r="Q434" s="163">
        <v>15612</v>
      </c>
      <c r="S434" s="178" t="s">
        <v>538</v>
      </c>
      <c r="T434" s="179">
        <v>28563</v>
      </c>
      <c r="U434" s="179">
        <v>3</v>
      </c>
      <c r="V434" s="179">
        <v>28566</v>
      </c>
    </row>
    <row r="435" spans="1:22" ht="26.1" customHeight="1">
      <c r="A435" s="177" t="s">
        <v>1152</v>
      </c>
      <c r="B435" s="184">
        <v>37950</v>
      </c>
      <c r="C435" s="184">
        <v>38180</v>
      </c>
      <c r="D435" s="187">
        <v>28566</v>
      </c>
      <c r="E435" s="188">
        <f t="shared" si="40"/>
        <v>74.8</v>
      </c>
      <c r="F435" s="189">
        <f t="shared" si="41"/>
        <v>183</v>
      </c>
      <c r="P435" s="174" t="s">
        <v>1152</v>
      </c>
      <c r="Q435" s="163">
        <v>15612</v>
      </c>
      <c r="S435" s="178" t="s">
        <v>540</v>
      </c>
      <c r="T435" s="179">
        <v>28563</v>
      </c>
      <c r="U435" s="179">
        <v>3</v>
      </c>
      <c r="V435" s="179">
        <v>28566</v>
      </c>
    </row>
    <row r="436" spans="1:22" ht="26.1" customHeight="1">
      <c r="A436" s="177" t="s">
        <v>1153</v>
      </c>
      <c r="B436" s="184">
        <v>37950</v>
      </c>
      <c r="C436" s="184">
        <v>38180</v>
      </c>
      <c r="D436" s="187">
        <v>28566</v>
      </c>
      <c r="E436" s="188">
        <f t="shared" si="40"/>
        <v>74.8</v>
      </c>
      <c r="F436" s="189">
        <f t="shared" si="41"/>
        <v>183</v>
      </c>
      <c r="P436" s="174" t="s">
        <v>1153</v>
      </c>
      <c r="Q436" s="163">
        <v>15612</v>
      </c>
      <c r="S436" s="178" t="s">
        <v>542</v>
      </c>
      <c r="T436" s="179">
        <v>28563</v>
      </c>
      <c r="U436" s="179">
        <v>3</v>
      </c>
      <c r="V436" s="179">
        <v>28566</v>
      </c>
    </row>
    <row r="437" spans="1:22" ht="26.1" customHeight="1">
      <c r="A437" s="169" t="s">
        <v>1702</v>
      </c>
      <c r="B437" s="186">
        <v>22</v>
      </c>
      <c r="C437" s="186">
        <v>22</v>
      </c>
      <c r="D437" s="187">
        <v>21</v>
      </c>
      <c r="E437" s="188">
        <f t="shared" si="40"/>
        <v>95.5</v>
      </c>
      <c r="F437" s="189">
        <f t="shared" si="41"/>
        <v>7.9</v>
      </c>
      <c r="P437" s="163" t="s">
        <v>1702</v>
      </c>
      <c r="Q437" s="168">
        <v>267</v>
      </c>
      <c r="S437" s="178" t="s">
        <v>544</v>
      </c>
      <c r="T437" s="179">
        <v>21</v>
      </c>
      <c r="U437" s="179">
        <v>0</v>
      </c>
      <c r="V437" s="179">
        <v>21</v>
      </c>
    </row>
    <row r="438" spans="1:22" ht="26.1" customHeight="1">
      <c r="A438" s="169" t="s">
        <v>1154</v>
      </c>
      <c r="B438" s="184">
        <v>22</v>
      </c>
      <c r="C438" s="184">
        <v>22</v>
      </c>
      <c r="D438" s="187">
        <v>21</v>
      </c>
      <c r="E438" s="188">
        <f t="shared" si="40"/>
        <v>95.5</v>
      </c>
      <c r="F438" s="189">
        <f t="shared" si="41"/>
        <v>7.9</v>
      </c>
      <c r="P438" s="163" t="s">
        <v>1154</v>
      </c>
      <c r="Q438" s="168">
        <v>267</v>
      </c>
      <c r="S438" s="178" t="s">
        <v>546</v>
      </c>
      <c r="T438" s="179">
        <v>21</v>
      </c>
      <c r="U438" s="179">
        <v>0</v>
      </c>
      <c r="V438" s="179">
        <v>21</v>
      </c>
    </row>
    <row r="439" spans="1:22" ht="26.1" customHeight="1">
      <c r="A439" s="169" t="s">
        <v>1703</v>
      </c>
      <c r="B439" s="186">
        <v>8900</v>
      </c>
      <c r="C439" s="186">
        <v>9605</v>
      </c>
      <c r="D439" s="187">
        <v>2222</v>
      </c>
      <c r="E439" s="188">
        <f t="shared" si="40"/>
        <v>23.1</v>
      </c>
      <c r="F439" s="189">
        <f t="shared" si="41"/>
        <v>29.1</v>
      </c>
      <c r="P439" s="163" t="s">
        <v>1703</v>
      </c>
      <c r="Q439" s="168">
        <v>7624</v>
      </c>
      <c r="S439" s="178" t="s">
        <v>670</v>
      </c>
      <c r="T439" s="179">
        <v>378</v>
      </c>
      <c r="U439" s="179">
        <v>1844</v>
      </c>
      <c r="V439" s="179">
        <v>2222</v>
      </c>
    </row>
    <row r="440" spans="1:22" ht="26.1" customHeight="1">
      <c r="A440" s="169" t="s">
        <v>1150</v>
      </c>
      <c r="B440" s="186">
        <v>8151</v>
      </c>
      <c r="C440" s="186">
        <v>8151</v>
      </c>
      <c r="D440" s="187"/>
      <c r="E440" s="188">
        <f t="shared" si="40"/>
        <v>0</v>
      </c>
      <c r="F440" s="189">
        <f t="shared" si="41"/>
        <v>0</v>
      </c>
      <c r="P440" s="163" t="s">
        <v>1150</v>
      </c>
      <c r="Q440" s="168">
        <v>0</v>
      </c>
      <c r="S440" s="178"/>
      <c r="T440" s="179"/>
      <c r="U440" s="179"/>
      <c r="V440" s="179"/>
    </row>
    <row r="441" spans="1:22" ht="26.1" customHeight="1">
      <c r="A441" s="169" t="s">
        <v>1151</v>
      </c>
      <c r="B441" s="183">
        <v>749</v>
      </c>
      <c r="C441" s="183">
        <v>1454</v>
      </c>
      <c r="D441" s="187">
        <v>2222</v>
      </c>
      <c r="E441" s="188">
        <f t="shared" si="40"/>
        <v>152.80000000000001</v>
      </c>
      <c r="F441" s="189">
        <f t="shared" si="41"/>
        <v>29.1</v>
      </c>
      <c r="P441" s="163" t="s">
        <v>1151</v>
      </c>
      <c r="Q441" s="168">
        <v>7624</v>
      </c>
      <c r="S441" s="178" t="s">
        <v>1271</v>
      </c>
      <c r="T441" s="179">
        <v>378</v>
      </c>
      <c r="U441" s="179">
        <v>1844</v>
      </c>
      <c r="V441" s="179">
        <v>2222</v>
      </c>
    </row>
  </sheetData>
  <mergeCells count="3">
    <mergeCell ref="A1:F1"/>
    <mergeCell ref="A2:F2"/>
    <mergeCell ref="P3:Q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8" fitToHeight="0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7"/>
  <sheetViews>
    <sheetView workbookViewId="0">
      <selection activeCell="L1" sqref="L1:N1048576"/>
    </sheetView>
  </sheetViews>
  <sheetFormatPr defaultRowHeight="13.5"/>
  <cols>
    <col min="1" max="1" width="35.625" style="34" customWidth="1"/>
    <col min="2" max="2" width="10.625" style="34" customWidth="1"/>
    <col min="3" max="3" width="16.875" style="34" customWidth="1"/>
    <col min="4" max="4" width="10.625" style="34" customWidth="1"/>
    <col min="5" max="5" width="15.125" style="34" customWidth="1"/>
    <col min="6" max="6" width="15" style="34" customWidth="1"/>
    <col min="7" max="7" width="36.125" style="34" hidden="1" customWidth="1"/>
    <col min="8" max="8" width="10.75" style="34" hidden="1" customWidth="1"/>
    <col min="9" max="11" width="9" style="34"/>
    <col min="12" max="14" width="0" style="34" hidden="1" customWidth="1"/>
    <col min="15" max="16384" width="9" style="34"/>
  </cols>
  <sheetData>
    <row r="1" spans="1:13" ht="30" customHeight="1">
      <c r="A1" s="253" t="s">
        <v>1184</v>
      </c>
      <c r="B1" s="253"/>
      <c r="C1" s="253"/>
      <c r="D1" s="253"/>
      <c r="E1" s="253"/>
      <c r="F1" s="253"/>
    </row>
    <row r="2" spans="1:13" ht="30" customHeight="1">
      <c r="A2" s="60"/>
      <c r="B2" s="60"/>
      <c r="C2" s="60"/>
      <c r="D2" s="60"/>
      <c r="E2" s="60"/>
      <c r="F2" s="109" t="s">
        <v>1019</v>
      </c>
    </row>
    <row r="3" spans="1:13" ht="20.100000000000001" customHeight="1">
      <c r="A3" s="35"/>
      <c r="B3" s="35"/>
      <c r="C3" s="35"/>
      <c r="D3" s="35"/>
      <c r="F3" s="109" t="s">
        <v>574</v>
      </c>
    </row>
    <row r="4" spans="1:13" s="36" customFormat="1" ht="54" customHeight="1">
      <c r="A4" s="74" t="s">
        <v>575</v>
      </c>
      <c r="B4" s="74" t="s">
        <v>565</v>
      </c>
      <c r="C4" s="74" t="s">
        <v>576</v>
      </c>
      <c r="D4" s="74" t="s">
        <v>5</v>
      </c>
      <c r="E4" s="74" t="s">
        <v>577</v>
      </c>
      <c r="F4" s="72" t="s">
        <v>738</v>
      </c>
      <c r="L4" t="s">
        <v>1222</v>
      </c>
      <c r="M4" t="s">
        <v>1223</v>
      </c>
    </row>
    <row r="5" spans="1:13" ht="24.95" customHeight="1">
      <c r="A5" s="75" t="s">
        <v>578</v>
      </c>
      <c r="B5" s="150">
        <f>SUM(B6,B20)</f>
        <v>127880</v>
      </c>
      <c r="C5" s="150">
        <f t="shared" ref="C5:D5" si="0">SUM(C6,C20)</f>
        <v>127880</v>
      </c>
      <c r="D5" s="150">
        <f t="shared" si="0"/>
        <v>122004</v>
      </c>
      <c r="E5" s="151">
        <f>IF(C5*D5=0,"", ROUND(D5/C5*100,1))</f>
        <v>95.4</v>
      </c>
      <c r="F5" s="151">
        <f>IF(M5=0,,ROUND(D5/M5*100,1))</f>
        <v>55.3</v>
      </c>
      <c r="G5" s="16" t="s">
        <v>8</v>
      </c>
      <c r="H5" s="17">
        <f>SUM(H6,H19)</f>
        <v>135993</v>
      </c>
      <c r="L5" t="s">
        <v>1224</v>
      </c>
      <c r="M5">
        <v>220494</v>
      </c>
    </row>
    <row r="6" spans="1:13" ht="24.95" customHeight="1">
      <c r="A6" s="75" t="s">
        <v>547</v>
      </c>
      <c r="B6" s="150">
        <f>SUM(B7:B19)</f>
        <v>61333</v>
      </c>
      <c r="C6" s="150">
        <f t="shared" ref="C6:D6" si="1">SUM(C7:C19)</f>
        <v>61333</v>
      </c>
      <c r="D6" s="150">
        <f t="shared" si="1"/>
        <v>44823</v>
      </c>
      <c r="E6" s="151">
        <f t="shared" ref="E6:E26" si="2">IF(C6*D6=0,"", ROUND(D6/C6*100,1))</f>
        <v>73.099999999999994</v>
      </c>
      <c r="F6" s="151">
        <f t="shared" ref="F6:F26" si="3">IF(M6=0,,ROUND(D6/M6*100,1))</f>
        <v>80.400000000000006</v>
      </c>
      <c r="G6" s="18" t="s">
        <v>547</v>
      </c>
      <c r="H6" s="19">
        <f>SUM(H7:H17)</f>
        <v>54110</v>
      </c>
      <c r="L6" t="s">
        <v>1225</v>
      </c>
      <c r="M6">
        <v>55759</v>
      </c>
    </row>
    <row r="7" spans="1:13" ht="24.95" customHeight="1">
      <c r="A7" s="73" t="s">
        <v>548</v>
      </c>
      <c r="B7" s="152">
        <v>25712</v>
      </c>
      <c r="C7" s="152">
        <v>25712</v>
      </c>
      <c r="D7" s="150">
        <v>17453</v>
      </c>
      <c r="E7" s="151">
        <f t="shared" si="2"/>
        <v>67.900000000000006</v>
      </c>
      <c r="F7" s="151">
        <f t="shared" si="3"/>
        <v>47</v>
      </c>
      <c r="G7" s="18" t="s">
        <v>548</v>
      </c>
      <c r="H7" s="19">
        <v>32633</v>
      </c>
      <c r="L7" t="s">
        <v>1226</v>
      </c>
      <c r="M7">
        <v>37163</v>
      </c>
    </row>
    <row r="8" spans="1:13" ht="24.95" customHeight="1">
      <c r="A8" s="73" t="s">
        <v>1221</v>
      </c>
      <c r="B8" s="152">
        <v>642</v>
      </c>
      <c r="C8" s="152">
        <v>642</v>
      </c>
      <c r="D8" s="150"/>
      <c r="E8" s="151" t="str">
        <f t="shared" si="2"/>
        <v/>
      </c>
      <c r="F8" s="151">
        <f t="shared" si="3"/>
        <v>0</v>
      </c>
      <c r="G8" s="18" t="s">
        <v>549</v>
      </c>
      <c r="H8" s="19">
        <v>3205</v>
      </c>
      <c r="L8"/>
      <c r="M8"/>
    </row>
    <row r="9" spans="1:13" ht="24.95" customHeight="1">
      <c r="A9" s="73" t="s">
        <v>549</v>
      </c>
      <c r="B9" s="152">
        <v>4536</v>
      </c>
      <c r="C9" s="152">
        <v>4536</v>
      </c>
      <c r="D9" s="150">
        <v>1968</v>
      </c>
      <c r="E9" s="151">
        <f t="shared" si="2"/>
        <v>43.4</v>
      </c>
      <c r="F9" s="151">
        <f t="shared" si="3"/>
        <v>51.2</v>
      </c>
      <c r="G9" s="18" t="s">
        <v>550</v>
      </c>
      <c r="H9" s="19">
        <v>1182</v>
      </c>
      <c r="L9" t="s">
        <v>549</v>
      </c>
      <c r="M9">
        <v>3846</v>
      </c>
    </row>
    <row r="10" spans="1:13" ht="24.95" customHeight="1">
      <c r="A10" s="73" t="s">
        <v>550</v>
      </c>
      <c r="B10" s="153">
        <v>1104</v>
      </c>
      <c r="C10" s="153">
        <v>1104</v>
      </c>
      <c r="D10" s="150">
        <v>778</v>
      </c>
      <c r="E10" s="151">
        <f t="shared" si="2"/>
        <v>70.5</v>
      </c>
      <c r="F10" s="151">
        <f t="shared" si="3"/>
        <v>91.5</v>
      </c>
      <c r="G10" s="18" t="s">
        <v>551</v>
      </c>
      <c r="H10" s="19">
        <v>47</v>
      </c>
      <c r="L10" t="s">
        <v>550</v>
      </c>
      <c r="M10">
        <v>850</v>
      </c>
    </row>
    <row r="11" spans="1:13" ht="24.95" customHeight="1">
      <c r="A11" s="73" t="s">
        <v>551</v>
      </c>
      <c r="B11" s="154">
        <v>100</v>
      </c>
      <c r="C11" s="154">
        <v>100</v>
      </c>
      <c r="D11" s="150">
        <v>80</v>
      </c>
      <c r="E11" s="151">
        <f t="shared" si="2"/>
        <v>80</v>
      </c>
      <c r="F11" s="151">
        <f t="shared" si="3"/>
        <v>94.1</v>
      </c>
      <c r="G11" s="18" t="s">
        <v>552</v>
      </c>
      <c r="H11" s="19">
        <v>1682</v>
      </c>
      <c r="L11" t="s">
        <v>551</v>
      </c>
      <c r="M11">
        <v>85</v>
      </c>
    </row>
    <row r="12" spans="1:13" ht="24.95" customHeight="1">
      <c r="A12" s="73" t="s">
        <v>552</v>
      </c>
      <c r="B12" s="154">
        <v>8500</v>
      </c>
      <c r="C12" s="154">
        <v>8500</v>
      </c>
      <c r="D12" s="150">
        <v>8150</v>
      </c>
      <c r="E12" s="151">
        <f t="shared" si="2"/>
        <v>95.9</v>
      </c>
      <c r="F12" s="151">
        <f t="shared" si="3"/>
        <v>372.7</v>
      </c>
      <c r="G12" s="18" t="s">
        <v>553</v>
      </c>
      <c r="H12" s="19">
        <v>1504</v>
      </c>
      <c r="L12" t="s">
        <v>552</v>
      </c>
      <c r="M12">
        <v>2187</v>
      </c>
    </row>
    <row r="13" spans="1:13" ht="24.95" customHeight="1">
      <c r="A13" s="73" t="s">
        <v>553</v>
      </c>
      <c r="B13" s="155">
        <v>2201</v>
      </c>
      <c r="C13" s="155">
        <v>2201</v>
      </c>
      <c r="D13" s="150">
        <v>920</v>
      </c>
      <c r="E13" s="151">
        <f t="shared" si="2"/>
        <v>41.8</v>
      </c>
      <c r="F13" s="151">
        <f t="shared" si="3"/>
        <v>51.2</v>
      </c>
      <c r="G13" s="18" t="s">
        <v>554</v>
      </c>
      <c r="H13" s="19">
        <v>540</v>
      </c>
      <c r="L13" t="s">
        <v>553</v>
      </c>
      <c r="M13">
        <v>1797</v>
      </c>
    </row>
    <row r="14" spans="1:13" ht="24.95" customHeight="1">
      <c r="A14" s="73" t="s">
        <v>554</v>
      </c>
      <c r="B14" s="155">
        <v>2679</v>
      </c>
      <c r="C14" s="155">
        <v>2679</v>
      </c>
      <c r="D14" s="150">
        <v>2257</v>
      </c>
      <c r="E14" s="151">
        <f t="shared" si="2"/>
        <v>84.2</v>
      </c>
      <c r="F14" s="151">
        <f t="shared" si="3"/>
        <v>454.1</v>
      </c>
      <c r="G14" s="18" t="s">
        <v>555</v>
      </c>
      <c r="H14" s="19">
        <v>2413</v>
      </c>
      <c r="L14" t="s">
        <v>554</v>
      </c>
      <c r="M14">
        <v>497</v>
      </c>
    </row>
    <row r="15" spans="1:13" ht="24.95" customHeight="1">
      <c r="A15" s="73" t="s">
        <v>555</v>
      </c>
      <c r="B15" s="155">
        <v>4305</v>
      </c>
      <c r="C15" s="155">
        <v>4305</v>
      </c>
      <c r="D15" s="150">
        <v>2236</v>
      </c>
      <c r="E15" s="151">
        <f t="shared" si="2"/>
        <v>51.9</v>
      </c>
      <c r="F15" s="151">
        <f t="shared" si="3"/>
        <v>126.5</v>
      </c>
      <c r="G15" s="18" t="s">
        <v>556</v>
      </c>
      <c r="H15" s="19">
        <v>5179</v>
      </c>
      <c r="L15" t="s">
        <v>555</v>
      </c>
      <c r="M15">
        <v>1767</v>
      </c>
    </row>
    <row r="16" spans="1:13" ht="24.95" customHeight="1">
      <c r="A16" s="73" t="s">
        <v>556</v>
      </c>
      <c r="B16" s="155">
        <v>4815</v>
      </c>
      <c r="C16" s="155">
        <v>4815</v>
      </c>
      <c r="D16" s="150">
        <v>2663</v>
      </c>
      <c r="E16" s="151">
        <f t="shared" si="2"/>
        <v>55.3</v>
      </c>
      <c r="F16" s="151">
        <f t="shared" si="3"/>
        <v>137.1</v>
      </c>
      <c r="G16" s="18" t="s">
        <v>557</v>
      </c>
      <c r="H16" s="19">
        <v>232</v>
      </c>
      <c r="L16" t="s">
        <v>556</v>
      </c>
      <c r="M16">
        <v>1943</v>
      </c>
    </row>
    <row r="17" spans="1:13" ht="24.95" customHeight="1">
      <c r="A17" s="73" t="s">
        <v>557</v>
      </c>
      <c r="B17" s="155">
        <v>535</v>
      </c>
      <c r="C17" s="155">
        <v>535</v>
      </c>
      <c r="D17" s="150">
        <v>99</v>
      </c>
      <c r="E17" s="151">
        <f t="shared" si="2"/>
        <v>18.5</v>
      </c>
      <c r="F17" s="151">
        <f t="shared" si="3"/>
        <v>42.3</v>
      </c>
      <c r="G17" s="18" t="s">
        <v>558</v>
      </c>
      <c r="H17" s="19">
        <v>5493</v>
      </c>
      <c r="L17" t="s">
        <v>1227</v>
      </c>
      <c r="M17">
        <v>234</v>
      </c>
    </row>
    <row r="18" spans="1:13" ht="24.95" customHeight="1">
      <c r="A18" s="73" t="s">
        <v>558</v>
      </c>
      <c r="B18" s="155">
        <v>5995</v>
      </c>
      <c r="C18" s="155">
        <v>5995</v>
      </c>
      <c r="D18" s="150">
        <v>7956</v>
      </c>
      <c r="E18" s="151">
        <f t="shared" si="2"/>
        <v>132.69999999999999</v>
      </c>
      <c r="F18" s="151">
        <f t="shared" si="3"/>
        <v>155.5</v>
      </c>
      <c r="G18" s="18"/>
      <c r="H18" s="19"/>
      <c r="L18" t="s">
        <v>558</v>
      </c>
      <c r="M18">
        <v>5118</v>
      </c>
    </row>
    <row r="19" spans="1:13" ht="24.95" customHeight="1">
      <c r="A19" s="73" t="s">
        <v>579</v>
      </c>
      <c r="B19" s="156">
        <v>209</v>
      </c>
      <c r="C19" s="156">
        <v>209</v>
      </c>
      <c r="D19" s="150">
        <v>263</v>
      </c>
      <c r="E19" s="151">
        <f t="shared" si="2"/>
        <v>125.8</v>
      </c>
      <c r="F19" s="151">
        <f t="shared" si="3"/>
        <v>96.7</v>
      </c>
      <c r="G19" s="18" t="s">
        <v>559</v>
      </c>
      <c r="H19" s="19">
        <f>SUM(H20:H25)</f>
        <v>81883</v>
      </c>
      <c r="L19" t="s">
        <v>1228</v>
      </c>
      <c r="M19">
        <v>272</v>
      </c>
    </row>
    <row r="20" spans="1:13" ht="24.95" customHeight="1">
      <c r="A20" s="75" t="s">
        <v>559</v>
      </c>
      <c r="B20" s="150">
        <f>SUM(B21:B27)</f>
        <v>66547</v>
      </c>
      <c r="C20" s="150">
        <f t="shared" ref="C20:D20" si="4">SUM(C21:C27)</f>
        <v>66547</v>
      </c>
      <c r="D20" s="150">
        <f t="shared" si="4"/>
        <v>77181</v>
      </c>
      <c r="E20" s="151">
        <f t="shared" si="2"/>
        <v>116</v>
      </c>
      <c r="F20" s="151">
        <f t="shared" si="3"/>
        <v>46.9</v>
      </c>
      <c r="G20" s="18" t="s">
        <v>560</v>
      </c>
      <c r="H20" s="19">
        <v>3529</v>
      </c>
      <c r="L20" t="s">
        <v>1229</v>
      </c>
      <c r="M20">
        <v>164735</v>
      </c>
    </row>
    <row r="21" spans="1:13" ht="24.95" customHeight="1">
      <c r="A21" s="73" t="s">
        <v>560</v>
      </c>
      <c r="B21" s="157">
        <v>9527</v>
      </c>
      <c r="C21" s="157">
        <v>9527</v>
      </c>
      <c r="D21" s="150">
        <v>8673</v>
      </c>
      <c r="E21" s="151">
        <f t="shared" si="2"/>
        <v>91</v>
      </c>
      <c r="F21" s="151">
        <f t="shared" si="3"/>
        <v>464.3</v>
      </c>
      <c r="G21" s="18" t="s">
        <v>561</v>
      </c>
      <c r="H21" s="20">
        <v>8010</v>
      </c>
      <c r="L21" t="s">
        <v>560</v>
      </c>
      <c r="M21">
        <v>1868</v>
      </c>
    </row>
    <row r="22" spans="1:13" ht="24.95" customHeight="1">
      <c r="A22" s="73" t="s">
        <v>561</v>
      </c>
      <c r="B22" s="155">
        <v>7000</v>
      </c>
      <c r="C22" s="155">
        <v>7000</v>
      </c>
      <c r="D22" s="150">
        <v>9155</v>
      </c>
      <c r="E22" s="151">
        <f t="shared" si="2"/>
        <v>130.80000000000001</v>
      </c>
      <c r="F22" s="151">
        <f t="shared" si="3"/>
        <v>90.3</v>
      </c>
      <c r="G22" s="18" t="s">
        <v>562</v>
      </c>
      <c r="H22" s="20">
        <v>59363</v>
      </c>
      <c r="L22" t="s">
        <v>561</v>
      </c>
      <c r="M22">
        <v>10133</v>
      </c>
    </row>
    <row r="23" spans="1:13" ht="24.95" customHeight="1">
      <c r="A23" s="73" t="s">
        <v>562</v>
      </c>
      <c r="B23" s="152">
        <v>4020</v>
      </c>
      <c r="C23" s="152">
        <v>4020</v>
      </c>
      <c r="D23" s="150">
        <v>5375</v>
      </c>
      <c r="E23" s="151">
        <f t="shared" si="2"/>
        <v>133.69999999999999</v>
      </c>
      <c r="F23" s="151">
        <f t="shared" si="3"/>
        <v>4.0999999999999996</v>
      </c>
      <c r="G23" s="18" t="s">
        <v>563</v>
      </c>
      <c r="H23" s="20">
        <v>436</v>
      </c>
      <c r="L23" t="s">
        <v>562</v>
      </c>
      <c r="M23">
        <v>131162</v>
      </c>
    </row>
    <row r="24" spans="1:13" ht="24.95" customHeight="1">
      <c r="A24" s="73" t="s">
        <v>563</v>
      </c>
      <c r="B24" s="155"/>
      <c r="C24" s="155"/>
      <c r="D24" s="150">
        <v>37294</v>
      </c>
      <c r="E24" s="151" t="str">
        <f t="shared" si="2"/>
        <v/>
      </c>
      <c r="F24" s="151">
        <f t="shared" si="3"/>
        <v>4702.8999999999996</v>
      </c>
      <c r="G24" s="18" t="s">
        <v>564</v>
      </c>
      <c r="H24" s="20">
        <v>6728</v>
      </c>
      <c r="L24" t="s">
        <v>563</v>
      </c>
      <c r="M24">
        <v>793</v>
      </c>
    </row>
    <row r="25" spans="1:13" ht="24.95" customHeight="1">
      <c r="A25" s="73" t="s">
        <v>580</v>
      </c>
      <c r="B25" s="155">
        <v>44000</v>
      </c>
      <c r="C25" s="155">
        <v>44000</v>
      </c>
      <c r="D25" s="150">
        <v>15104</v>
      </c>
      <c r="E25" s="151">
        <f t="shared" si="2"/>
        <v>34.299999999999997</v>
      </c>
      <c r="F25" s="151">
        <f t="shared" si="3"/>
        <v>78.599999999999994</v>
      </c>
      <c r="G25" s="21" t="s">
        <v>582</v>
      </c>
      <c r="H25" s="20">
        <v>3817</v>
      </c>
      <c r="L25" t="s">
        <v>580</v>
      </c>
      <c r="M25">
        <v>19207</v>
      </c>
    </row>
    <row r="26" spans="1:13" ht="24.95" customHeight="1">
      <c r="A26" s="73" t="s">
        <v>581</v>
      </c>
      <c r="B26" s="155">
        <v>2000</v>
      </c>
      <c r="C26" s="155">
        <v>2000</v>
      </c>
      <c r="D26" s="150">
        <v>1580</v>
      </c>
      <c r="E26" s="151">
        <f t="shared" si="2"/>
        <v>79</v>
      </c>
      <c r="F26" s="151">
        <f t="shared" si="3"/>
        <v>100.5</v>
      </c>
      <c r="L26" t="s">
        <v>581</v>
      </c>
      <c r="M26">
        <v>1572</v>
      </c>
    </row>
    <row r="27" spans="1:13">
      <c r="L27" t="s">
        <v>1220</v>
      </c>
      <c r="M27"/>
    </row>
  </sheetData>
  <mergeCells count="1">
    <mergeCell ref="A1:F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39"/>
  <sheetViews>
    <sheetView showZeros="0" workbookViewId="0">
      <selection activeCell="L2" sqref="L1:N1048576"/>
    </sheetView>
  </sheetViews>
  <sheetFormatPr defaultRowHeight="13.5"/>
  <cols>
    <col min="1" max="1" width="45.625" style="34" customWidth="1"/>
    <col min="2" max="6" width="10.625" style="34" customWidth="1"/>
    <col min="7" max="7" width="40" style="34" hidden="1" customWidth="1"/>
    <col min="8" max="8" width="4.125" style="38" hidden="1" customWidth="1"/>
    <col min="9" max="11" width="9" style="34"/>
    <col min="12" max="12" width="42.625" hidden="1" customWidth="1"/>
    <col min="13" max="13" width="0" hidden="1" customWidth="1"/>
    <col min="14" max="14" width="0" style="34" hidden="1" customWidth="1"/>
    <col min="15" max="16384" width="9" style="34"/>
  </cols>
  <sheetData>
    <row r="1" spans="1:13" ht="35.1" customHeight="1">
      <c r="A1" s="254" t="s">
        <v>1183</v>
      </c>
      <c r="B1" s="254"/>
      <c r="C1" s="254"/>
      <c r="D1" s="254"/>
      <c r="E1" s="254"/>
      <c r="F1" s="254"/>
      <c r="L1" s="255" t="s">
        <v>1402</v>
      </c>
      <c r="M1" s="255"/>
    </row>
    <row r="2" spans="1:13" ht="21" customHeight="1">
      <c r="A2" s="61"/>
      <c r="B2" s="61"/>
      <c r="C2" s="61"/>
      <c r="D2" s="61"/>
      <c r="E2" s="61"/>
      <c r="F2" s="110" t="s">
        <v>1020</v>
      </c>
      <c r="L2" t="s">
        <v>1403</v>
      </c>
    </row>
    <row r="3" spans="1:13" ht="24.75" customHeight="1">
      <c r="B3" s="37"/>
      <c r="C3" s="37"/>
      <c r="D3" s="37"/>
      <c r="F3" s="110" t="s">
        <v>574</v>
      </c>
    </row>
    <row r="4" spans="1:13" s="36" customFormat="1" ht="47.25" customHeight="1">
      <c r="A4" s="78" t="s">
        <v>583</v>
      </c>
      <c r="B4" s="78" t="s">
        <v>565</v>
      </c>
      <c r="C4" s="78" t="s">
        <v>1401</v>
      </c>
      <c r="D4" s="78" t="s">
        <v>5</v>
      </c>
      <c r="E4" s="78" t="s">
        <v>577</v>
      </c>
      <c r="F4" s="72" t="s">
        <v>738</v>
      </c>
      <c r="H4" s="39"/>
      <c r="L4" t="s">
        <v>1404</v>
      </c>
      <c r="M4" t="s">
        <v>1223</v>
      </c>
    </row>
    <row r="5" spans="1:13" ht="24.95" customHeight="1">
      <c r="A5" s="191" t="s">
        <v>1351</v>
      </c>
      <c r="B5" s="192">
        <f>B6+B92+B109+B135+B144+B169+B234+B272+B292+B304+B367+B381+B386+B392+B404+B412+B419+B430+B431+B434+B436</f>
        <v>391075</v>
      </c>
      <c r="C5" s="192">
        <v>405802</v>
      </c>
      <c r="D5" s="192">
        <f>D6+D92+D109+D135+D144+D169+D234+D272+D292+D304+D367+D381+D386+D392+D404+D412+D419+D430+D431+D434+D436</f>
        <v>495830</v>
      </c>
      <c r="E5" s="198">
        <f>IF(D5*C5=0,"",ROUND(D5/C5*100,1))</f>
        <v>122.2</v>
      </c>
      <c r="F5" s="199">
        <f>IF(M5*D5=0,,ROUND(D5/M5*100,1))</f>
        <v>111.7</v>
      </c>
      <c r="G5" s="76" t="s">
        <v>739</v>
      </c>
      <c r="H5" s="77">
        <v>375630</v>
      </c>
      <c r="I5" s="76"/>
      <c r="L5" t="s">
        <v>1405</v>
      </c>
      <c r="M5">
        <v>443949</v>
      </c>
    </row>
    <row r="6" spans="1:13" ht="24.95" customHeight="1">
      <c r="A6" s="193" t="s">
        <v>1352</v>
      </c>
      <c r="B6" s="192">
        <f>SUM(B7,B10,B13,B21,B25,B30,B34,B38,B41,B45,B48,B55,B57,B60,B63,B67,B71,B75,B78,B81,B84,B90)</f>
        <v>17526</v>
      </c>
      <c r="C6" s="192">
        <v>18940</v>
      </c>
      <c r="D6" s="192">
        <f>SUM(D7,D10,D13,D21,D25,D30,D34,D38,D41,D45,D48,D55,D57,D60,D63,D67,D71,D75,D78,D81,D84,D90)</f>
        <v>18550</v>
      </c>
      <c r="E6" s="198">
        <f t="shared" ref="E6:E69" si="0">IF(D6*C6=0,"",ROUND(D6/C6*100,1))</f>
        <v>97.9</v>
      </c>
      <c r="F6" s="199">
        <f t="shared" ref="F6:F69" si="1">IF(M6*D6=0,,ROUND(D6/M6*100,1))</f>
        <v>97.7</v>
      </c>
      <c r="G6" s="76" t="s">
        <v>740</v>
      </c>
      <c r="H6" s="77">
        <v>17214</v>
      </c>
      <c r="I6" s="76"/>
      <c r="L6" t="s">
        <v>31</v>
      </c>
      <c r="M6">
        <v>18977</v>
      </c>
    </row>
    <row r="7" spans="1:13" ht="24.95" customHeight="1">
      <c r="A7" s="193" t="s">
        <v>34</v>
      </c>
      <c r="B7" s="192">
        <f>SUM(B8:B9)</f>
        <v>434</v>
      </c>
      <c r="C7" s="192">
        <v>478</v>
      </c>
      <c r="D7" s="192">
        <f>SUM(D8:D9)</f>
        <v>563</v>
      </c>
      <c r="E7" s="198">
        <f t="shared" si="0"/>
        <v>117.8</v>
      </c>
      <c r="F7" s="199">
        <f t="shared" si="1"/>
        <v>83.3</v>
      </c>
      <c r="G7" s="76" t="s">
        <v>741</v>
      </c>
      <c r="H7" s="77">
        <v>472</v>
      </c>
      <c r="I7" s="76"/>
      <c r="L7" t="s">
        <v>33</v>
      </c>
      <c r="M7">
        <v>676</v>
      </c>
    </row>
    <row r="8" spans="1:13" ht="24.95" customHeight="1">
      <c r="A8" s="193" t="s">
        <v>36</v>
      </c>
      <c r="B8" s="192">
        <v>310</v>
      </c>
      <c r="C8" s="194">
        <v>354</v>
      </c>
      <c r="D8" s="194">
        <v>383</v>
      </c>
      <c r="E8" s="198">
        <f t="shared" si="0"/>
        <v>108.2</v>
      </c>
      <c r="F8" s="199">
        <f t="shared" si="1"/>
        <v>98</v>
      </c>
      <c r="G8" s="76" t="s">
        <v>742</v>
      </c>
      <c r="H8" s="77">
        <v>290</v>
      </c>
      <c r="I8" s="76"/>
      <c r="L8" t="s">
        <v>35</v>
      </c>
      <c r="M8">
        <v>391</v>
      </c>
    </row>
    <row r="9" spans="1:13" ht="24.95" customHeight="1">
      <c r="A9" s="193" t="s">
        <v>38</v>
      </c>
      <c r="B9" s="192">
        <v>124</v>
      </c>
      <c r="C9" s="194">
        <v>124</v>
      </c>
      <c r="D9" s="194">
        <v>180</v>
      </c>
      <c r="E9" s="198">
        <f t="shared" si="0"/>
        <v>145.19999999999999</v>
      </c>
      <c r="F9" s="199">
        <f t="shared" si="1"/>
        <v>63.2</v>
      </c>
      <c r="G9" s="76" t="s">
        <v>743</v>
      </c>
      <c r="H9" s="77">
        <v>182</v>
      </c>
      <c r="I9" s="76"/>
      <c r="L9" t="s">
        <v>37</v>
      </c>
      <c r="M9">
        <v>285</v>
      </c>
    </row>
    <row r="10" spans="1:13" ht="24.95" customHeight="1">
      <c r="A10" s="193" t="s">
        <v>40</v>
      </c>
      <c r="B10" s="192">
        <f>SUM(B11:B12)</f>
        <v>261</v>
      </c>
      <c r="C10" s="192">
        <v>296</v>
      </c>
      <c r="D10" s="192">
        <f>SUM(D11:D12)</f>
        <v>342</v>
      </c>
      <c r="E10" s="198">
        <f t="shared" si="0"/>
        <v>115.5</v>
      </c>
      <c r="F10" s="199">
        <f t="shared" si="1"/>
        <v>77.2</v>
      </c>
      <c r="G10" s="76" t="s">
        <v>744</v>
      </c>
      <c r="H10" s="77">
        <v>361</v>
      </c>
      <c r="I10" s="76"/>
      <c r="L10" t="s">
        <v>39</v>
      </c>
      <c r="M10">
        <v>443</v>
      </c>
    </row>
    <row r="11" spans="1:13" ht="24.95" customHeight="1">
      <c r="A11" s="193" t="s">
        <v>36</v>
      </c>
      <c r="B11" s="192">
        <v>209</v>
      </c>
      <c r="C11" s="194">
        <v>244</v>
      </c>
      <c r="D11" s="194">
        <v>255</v>
      </c>
      <c r="E11" s="198">
        <f t="shared" si="0"/>
        <v>104.5</v>
      </c>
      <c r="F11" s="199">
        <f t="shared" si="1"/>
        <v>85.9</v>
      </c>
      <c r="G11" s="76" t="s">
        <v>742</v>
      </c>
      <c r="H11" s="77">
        <v>251</v>
      </c>
      <c r="I11" s="76"/>
      <c r="L11" t="s">
        <v>35</v>
      </c>
      <c r="M11">
        <v>297</v>
      </c>
    </row>
    <row r="12" spans="1:13" ht="24.95" customHeight="1">
      <c r="A12" s="193" t="s">
        <v>38</v>
      </c>
      <c r="B12" s="192">
        <v>52</v>
      </c>
      <c r="C12" s="194">
        <v>52</v>
      </c>
      <c r="D12" s="194">
        <v>87</v>
      </c>
      <c r="E12" s="198">
        <f t="shared" si="0"/>
        <v>167.3</v>
      </c>
      <c r="F12" s="199">
        <f t="shared" si="1"/>
        <v>59.6</v>
      </c>
      <c r="G12" s="76" t="s">
        <v>743</v>
      </c>
      <c r="H12" s="77">
        <v>110</v>
      </c>
      <c r="I12" s="76"/>
      <c r="L12" t="s">
        <v>37</v>
      </c>
      <c r="M12">
        <v>146</v>
      </c>
    </row>
    <row r="13" spans="1:13" ht="24.95" customHeight="1">
      <c r="A13" s="193" t="s">
        <v>42</v>
      </c>
      <c r="B13" s="192">
        <f>SUM(B14:B20)</f>
        <v>3116</v>
      </c>
      <c r="C13" s="192">
        <v>3930</v>
      </c>
      <c r="D13" s="192">
        <f t="shared" ref="D13" si="2">SUM(D14:D20)</f>
        <v>4761</v>
      </c>
      <c r="E13" s="198">
        <f t="shared" si="0"/>
        <v>121.1</v>
      </c>
      <c r="F13" s="199">
        <f t="shared" si="1"/>
        <v>125.1</v>
      </c>
      <c r="G13" s="76" t="s">
        <v>745</v>
      </c>
      <c r="H13" s="77">
        <v>2957</v>
      </c>
      <c r="I13" s="76"/>
      <c r="L13" t="s">
        <v>41</v>
      </c>
      <c r="M13">
        <v>3805</v>
      </c>
    </row>
    <row r="14" spans="1:13" ht="24.95" customHeight="1">
      <c r="A14" s="193" t="s">
        <v>36</v>
      </c>
      <c r="B14" s="192">
        <v>478</v>
      </c>
      <c r="C14" s="194">
        <v>544</v>
      </c>
      <c r="D14" s="194">
        <v>497</v>
      </c>
      <c r="E14" s="198">
        <f t="shared" si="0"/>
        <v>91.4</v>
      </c>
      <c r="F14" s="199">
        <f t="shared" si="1"/>
        <v>48.6</v>
      </c>
      <c r="G14" s="76" t="s">
        <v>742</v>
      </c>
      <c r="H14" s="77">
        <v>675</v>
      </c>
      <c r="I14" s="76"/>
      <c r="L14" t="s">
        <v>35</v>
      </c>
      <c r="M14">
        <v>1022</v>
      </c>
    </row>
    <row r="15" spans="1:13" ht="24.95" customHeight="1">
      <c r="A15" s="193" t="s">
        <v>38</v>
      </c>
      <c r="B15" s="192">
        <v>638</v>
      </c>
      <c r="C15" s="194">
        <v>638</v>
      </c>
      <c r="D15" s="194">
        <v>1853</v>
      </c>
      <c r="E15" s="198">
        <f t="shared" si="0"/>
        <v>290.39999999999998</v>
      </c>
      <c r="F15" s="199">
        <f t="shared" si="1"/>
        <v>148.69999999999999</v>
      </c>
      <c r="G15" s="76" t="s">
        <v>743</v>
      </c>
      <c r="H15" s="77">
        <v>1362</v>
      </c>
      <c r="I15" s="76"/>
      <c r="L15" t="s">
        <v>37</v>
      </c>
      <c r="M15">
        <v>1246</v>
      </c>
    </row>
    <row r="16" spans="1:13" ht="24.95" customHeight="1">
      <c r="A16" s="193" t="s">
        <v>1232</v>
      </c>
      <c r="B16" s="192">
        <v>158</v>
      </c>
      <c r="C16" s="194">
        <v>158</v>
      </c>
      <c r="D16" s="194"/>
      <c r="E16" s="198" t="str">
        <f t="shared" si="0"/>
        <v/>
      </c>
      <c r="F16" s="199">
        <f t="shared" si="1"/>
        <v>0</v>
      </c>
      <c r="G16" s="76" t="s">
        <v>746</v>
      </c>
      <c r="H16" s="77">
        <v>229</v>
      </c>
      <c r="I16" s="76"/>
    </row>
    <row r="17" spans="1:13" ht="24.95" customHeight="1">
      <c r="A17" s="193" t="s">
        <v>44</v>
      </c>
      <c r="B17" s="192"/>
      <c r="C17" s="194">
        <v>8</v>
      </c>
      <c r="D17" s="194">
        <v>213</v>
      </c>
      <c r="E17" s="198">
        <f t="shared" si="0"/>
        <v>2662.5</v>
      </c>
      <c r="F17" s="199">
        <f t="shared" si="1"/>
        <v>71.2</v>
      </c>
      <c r="G17" s="76" t="s">
        <v>747</v>
      </c>
      <c r="H17" s="77">
        <v>94</v>
      </c>
      <c r="I17" s="76"/>
      <c r="L17" t="s">
        <v>43</v>
      </c>
      <c r="M17">
        <v>299</v>
      </c>
    </row>
    <row r="18" spans="1:13" ht="24.95" customHeight="1">
      <c r="A18" s="193" t="s">
        <v>46</v>
      </c>
      <c r="B18" s="192">
        <v>240</v>
      </c>
      <c r="C18" s="194">
        <v>755</v>
      </c>
      <c r="D18" s="194">
        <v>183</v>
      </c>
      <c r="E18" s="198">
        <f t="shared" si="0"/>
        <v>24.2</v>
      </c>
      <c r="F18" s="199">
        <f t="shared" si="1"/>
        <v>62.7</v>
      </c>
      <c r="G18" s="76" t="s">
        <v>748</v>
      </c>
      <c r="H18" s="77">
        <v>375</v>
      </c>
      <c r="I18" s="76"/>
      <c r="L18" t="s">
        <v>45</v>
      </c>
      <c r="M18">
        <v>292</v>
      </c>
    </row>
    <row r="19" spans="1:13" ht="24.95" customHeight="1">
      <c r="A19" s="193" t="s">
        <v>48</v>
      </c>
      <c r="B19" s="192">
        <v>1602</v>
      </c>
      <c r="C19" s="194">
        <v>1827</v>
      </c>
      <c r="D19" s="194">
        <v>1982</v>
      </c>
      <c r="E19" s="198">
        <f t="shared" si="0"/>
        <v>108.5</v>
      </c>
      <c r="F19" s="199">
        <f t="shared" si="1"/>
        <v>245.6</v>
      </c>
      <c r="G19" s="76" t="s">
        <v>749</v>
      </c>
      <c r="H19" s="77">
        <v>222</v>
      </c>
      <c r="I19" s="76"/>
      <c r="L19" t="s">
        <v>47</v>
      </c>
      <c r="M19">
        <v>807</v>
      </c>
    </row>
    <row r="20" spans="1:13" ht="24.95" customHeight="1">
      <c r="A20" s="193" t="s">
        <v>1044</v>
      </c>
      <c r="B20" s="192"/>
      <c r="C20" s="194">
        <v>0</v>
      </c>
      <c r="D20" s="194">
        <v>33</v>
      </c>
      <c r="E20" s="198" t="str">
        <f t="shared" si="0"/>
        <v/>
      </c>
      <c r="F20" s="199">
        <f t="shared" si="1"/>
        <v>23.7</v>
      </c>
      <c r="G20" s="76" t="s">
        <v>750</v>
      </c>
      <c r="H20" s="77">
        <v>605</v>
      </c>
      <c r="I20" s="76"/>
      <c r="L20" t="s">
        <v>49</v>
      </c>
      <c r="M20">
        <v>139</v>
      </c>
    </row>
    <row r="21" spans="1:13" ht="24.95" customHeight="1">
      <c r="A21" s="193" t="s">
        <v>52</v>
      </c>
      <c r="B21" s="192">
        <f>SUM(B22:B24)</f>
        <v>547</v>
      </c>
      <c r="C21" s="192">
        <v>609</v>
      </c>
      <c r="D21" s="192">
        <f>SUM(D22:D24)</f>
        <v>516</v>
      </c>
      <c r="E21" s="198">
        <f t="shared" si="0"/>
        <v>84.7</v>
      </c>
      <c r="F21" s="199">
        <f t="shared" si="1"/>
        <v>54</v>
      </c>
      <c r="G21" s="76" t="s">
        <v>742</v>
      </c>
      <c r="H21" s="77">
        <v>465</v>
      </c>
      <c r="I21" s="76"/>
      <c r="L21" t="s">
        <v>51</v>
      </c>
      <c r="M21">
        <v>956</v>
      </c>
    </row>
    <row r="22" spans="1:13" ht="24.95" customHeight="1">
      <c r="A22" s="193" t="s">
        <v>36</v>
      </c>
      <c r="B22" s="192">
        <v>357</v>
      </c>
      <c r="C22" s="194">
        <v>419</v>
      </c>
      <c r="D22" s="194">
        <v>467</v>
      </c>
      <c r="E22" s="198">
        <f t="shared" si="0"/>
        <v>111.5</v>
      </c>
      <c r="F22" s="199">
        <f t="shared" si="1"/>
        <v>99.8</v>
      </c>
      <c r="G22" s="76" t="s">
        <v>743</v>
      </c>
      <c r="H22" s="77">
        <v>83</v>
      </c>
      <c r="I22" s="76"/>
      <c r="L22" t="s">
        <v>35</v>
      </c>
      <c r="M22">
        <v>468</v>
      </c>
    </row>
    <row r="23" spans="1:13" ht="24.95" customHeight="1">
      <c r="A23" s="193" t="s">
        <v>38</v>
      </c>
      <c r="B23" s="192">
        <v>190</v>
      </c>
      <c r="C23" s="194">
        <v>190</v>
      </c>
      <c r="D23" s="194">
        <v>9</v>
      </c>
      <c r="E23" s="198">
        <f t="shared" si="0"/>
        <v>4.7</v>
      </c>
      <c r="F23" s="199">
        <f t="shared" si="1"/>
        <v>2.1</v>
      </c>
      <c r="G23" s="76"/>
      <c r="H23" s="77"/>
      <c r="I23" s="76"/>
      <c r="L23" t="s">
        <v>37</v>
      </c>
      <c r="M23">
        <v>432</v>
      </c>
    </row>
    <row r="24" spans="1:13" ht="24.95" customHeight="1">
      <c r="A24" s="193" t="s">
        <v>1234</v>
      </c>
      <c r="B24" s="192"/>
      <c r="C24" s="194">
        <v>0</v>
      </c>
      <c r="D24" s="194">
        <v>40</v>
      </c>
      <c r="E24" s="198" t="str">
        <f t="shared" si="0"/>
        <v/>
      </c>
      <c r="F24" s="199">
        <f t="shared" si="1"/>
        <v>71.400000000000006</v>
      </c>
      <c r="G24" s="76" t="s">
        <v>748</v>
      </c>
      <c r="H24" s="77">
        <v>57</v>
      </c>
      <c r="I24" s="76"/>
      <c r="L24" t="s">
        <v>53</v>
      </c>
      <c r="M24">
        <v>56</v>
      </c>
    </row>
    <row r="25" spans="1:13" ht="24.95" customHeight="1">
      <c r="A25" s="193" t="s">
        <v>55</v>
      </c>
      <c r="B25" s="192">
        <f>SUM(B26:B29)</f>
        <v>209</v>
      </c>
      <c r="C25" s="192">
        <v>225</v>
      </c>
      <c r="D25" s="192">
        <f>SUM(D26:D29)</f>
        <v>249</v>
      </c>
      <c r="E25" s="198">
        <f t="shared" si="0"/>
        <v>110.7</v>
      </c>
      <c r="F25" s="199">
        <f t="shared" si="1"/>
        <v>61.6</v>
      </c>
      <c r="G25" s="76" t="s">
        <v>751</v>
      </c>
      <c r="H25" s="77">
        <v>520</v>
      </c>
      <c r="I25" s="76"/>
      <c r="L25" t="s">
        <v>54</v>
      </c>
      <c r="M25">
        <v>404</v>
      </c>
    </row>
    <row r="26" spans="1:13" ht="24.95" customHeight="1">
      <c r="A26" s="193" t="s">
        <v>36</v>
      </c>
      <c r="B26" s="192">
        <v>71</v>
      </c>
      <c r="C26" s="194">
        <v>87</v>
      </c>
      <c r="D26" s="194">
        <v>119</v>
      </c>
      <c r="E26" s="198">
        <f t="shared" si="0"/>
        <v>136.80000000000001</v>
      </c>
      <c r="F26" s="199">
        <f t="shared" si="1"/>
        <v>72.599999999999994</v>
      </c>
      <c r="G26" s="76" t="s">
        <v>742</v>
      </c>
      <c r="H26" s="77">
        <v>163</v>
      </c>
      <c r="I26" s="76"/>
      <c r="L26" t="s">
        <v>35</v>
      </c>
      <c r="M26">
        <v>164</v>
      </c>
    </row>
    <row r="27" spans="1:13" ht="24.95" customHeight="1">
      <c r="A27" s="193" t="s">
        <v>38</v>
      </c>
      <c r="B27" s="192">
        <v>43</v>
      </c>
      <c r="C27" s="194">
        <v>43</v>
      </c>
      <c r="D27" s="194">
        <v>27</v>
      </c>
      <c r="E27" s="198">
        <f t="shared" si="0"/>
        <v>62.8</v>
      </c>
      <c r="F27" s="199">
        <f t="shared" si="1"/>
        <v>22</v>
      </c>
      <c r="G27" s="76" t="s">
        <v>743</v>
      </c>
      <c r="H27" s="77">
        <v>267</v>
      </c>
      <c r="I27" s="76"/>
      <c r="L27" t="s">
        <v>37</v>
      </c>
      <c r="M27">
        <v>123</v>
      </c>
    </row>
    <row r="28" spans="1:13" ht="24.95" customHeight="1">
      <c r="A28" s="193" t="s">
        <v>1235</v>
      </c>
      <c r="B28" s="192">
        <v>20</v>
      </c>
      <c r="C28" s="194">
        <v>20</v>
      </c>
      <c r="D28" s="194">
        <v>28</v>
      </c>
      <c r="E28" s="198">
        <f t="shared" si="0"/>
        <v>140</v>
      </c>
      <c r="F28" s="199">
        <f t="shared" si="1"/>
        <v>66.7</v>
      </c>
      <c r="G28" s="76"/>
      <c r="H28" s="77"/>
      <c r="I28" s="76"/>
      <c r="L28" t="s">
        <v>56</v>
      </c>
      <c r="M28">
        <v>42</v>
      </c>
    </row>
    <row r="29" spans="1:13" ht="24.95" customHeight="1">
      <c r="A29" s="193" t="s">
        <v>58</v>
      </c>
      <c r="B29" s="192">
        <v>75</v>
      </c>
      <c r="C29" s="194">
        <v>75</v>
      </c>
      <c r="D29" s="194">
        <v>75</v>
      </c>
      <c r="E29" s="198">
        <f t="shared" si="0"/>
        <v>100</v>
      </c>
      <c r="F29" s="199">
        <f t="shared" si="1"/>
        <v>100</v>
      </c>
      <c r="G29" s="76" t="s">
        <v>752</v>
      </c>
      <c r="H29" s="77">
        <v>90</v>
      </c>
      <c r="I29" s="76"/>
      <c r="L29" t="s">
        <v>57</v>
      </c>
      <c r="M29">
        <v>75</v>
      </c>
    </row>
    <row r="30" spans="1:13" ht="24.95" customHeight="1">
      <c r="A30" s="193" t="s">
        <v>60</v>
      </c>
      <c r="B30" s="192">
        <f>SUM(B31:B33)</f>
        <v>706</v>
      </c>
      <c r="C30" s="192">
        <v>765</v>
      </c>
      <c r="D30" s="192">
        <f t="shared" ref="D30" si="3">SUM(D31:D33)</f>
        <v>1067</v>
      </c>
      <c r="E30" s="198">
        <f t="shared" si="0"/>
        <v>139.5</v>
      </c>
      <c r="F30" s="199">
        <f t="shared" si="1"/>
        <v>83.8</v>
      </c>
      <c r="G30" s="76" t="s">
        <v>753</v>
      </c>
      <c r="H30" s="77">
        <v>1715</v>
      </c>
      <c r="I30" s="76"/>
      <c r="L30" t="s">
        <v>59</v>
      </c>
      <c r="M30">
        <v>1274</v>
      </c>
    </row>
    <row r="31" spans="1:13" ht="24.95" customHeight="1">
      <c r="A31" s="193" t="s">
        <v>36</v>
      </c>
      <c r="B31" s="192">
        <v>317</v>
      </c>
      <c r="C31" s="194">
        <v>376</v>
      </c>
      <c r="D31" s="194">
        <v>397</v>
      </c>
      <c r="E31" s="198">
        <f t="shared" si="0"/>
        <v>105.6</v>
      </c>
      <c r="F31" s="199">
        <f t="shared" si="1"/>
        <v>93.6</v>
      </c>
      <c r="G31" s="76" t="s">
        <v>742</v>
      </c>
      <c r="H31" s="77">
        <v>467</v>
      </c>
      <c r="I31" s="76"/>
      <c r="L31" t="s">
        <v>35</v>
      </c>
      <c r="M31">
        <v>424</v>
      </c>
    </row>
    <row r="32" spans="1:13" ht="24.95" customHeight="1">
      <c r="A32" s="193" t="s">
        <v>48</v>
      </c>
      <c r="B32" s="192">
        <v>377</v>
      </c>
      <c r="C32" s="194">
        <v>377</v>
      </c>
      <c r="D32" s="194">
        <v>376</v>
      </c>
      <c r="E32" s="198">
        <f t="shared" si="0"/>
        <v>99.7</v>
      </c>
      <c r="F32" s="199">
        <f t="shared" si="1"/>
        <v>57.5</v>
      </c>
      <c r="G32" s="76" t="s">
        <v>748</v>
      </c>
      <c r="H32" s="77">
        <v>753</v>
      </c>
      <c r="I32" s="76"/>
      <c r="L32" t="s">
        <v>47</v>
      </c>
      <c r="M32">
        <v>654</v>
      </c>
    </row>
    <row r="33" spans="1:13" ht="24.95" customHeight="1">
      <c r="A33" s="193" t="s">
        <v>62</v>
      </c>
      <c r="B33" s="192">
        <v>12</v>
      </c>
      <c r="C33" s="194">
        <v>12</v>
      </c>
      <c r="D33" s="194">
        <v>294</v>
      </c>
      <c r="E33" s="198">
        <f t="shared" si="0"/>
        <v>2450</v>
      </c>
      <c r="F33" s="199">
        <f t="shared" si="1"/>
        <v>150</v>
      </c>
      <c r="G33" s="76" t="s">
        <v>754</v>
      </c>
      <c r="H33" s="77">
        <v>495</v>
      </c>
      <c r="I33" s="76"/>
      <c r="L33" t="s">
        <v>61</v>
      </c>
      <c r="M33">
        <v>196</v>
      </c>
    </row>
    <row r="34" spans="1:13" ht="24.95" customHeight="1">
      <c r="A34" s="193" t="s">
        <v>64</v>
      </c>
      <c r="B34" s="192">
        <f>SUM(B35:B37)</f>
        <v>2000</v>
      </c>
      <c r="C34" s="192">
        <v>2000</v>
      </c>
      <c r="D34" s="192">
        <f>SUM(D35:D37)</f>
        <v>1133</v>
      </c>
      <c r="E34" s="198">
        <f t="shared" si="0"/>
        <v>56.7</v>
      </c>
      <c r="F34" s="199">
        <f t="shared" si="1"/>
        <v>146.19999999999999</v>
      </c>
      <c r="G34" s="76" t="s">
        <v>755</v>
      </c>
      <c r="H34" s="77">
        <v>1986</v>
      </c>
      <c r="I34" s="76"/>
      <c r="L34" t="s">
        <v>63</v>
      </c>
      <c r="M34">
        <v>775</v>
      </c>
    </row>
    <row r="35" spans="1:13" ht="24.95" customHeight="1">
      <c r="A35" s="193" t="s">
        <v>38</v>
      </c>
      <c r="B35" s="192"/>
      <c r="C35" s="194">
        <v>0</v>
      </c>
      <c r="D35" s="194">
        <v>50</v>
      </c>
      <c r="E35" s="198" t="str">
        <f t="shared" si="0"/>
        <v/>
      </c>
      <c r="F35" s="199">
        <f t="shared" si="1"/>
        <v>0</v>
      </c>
      <c r="G35" s="76" t="s">
        <v>756</v>
      </c>
      <c r="H35" s="77">
        <v>186</v>
      </c>
      <c r="I35" s="76"/>
    </row>
    <row r="36" spans="1:13" ht="24.95" customHeight="1">
      <c r="A36" s="193" t="s">
        <v>66</v>
      </c>
      <c r="B36" s="192"/>
      <c r="C36" s="194">
        <v>0</v>
      </c>
      <c r="D36" s="194">
        <v>283</v>
      </c>
      <c r="E36" s="198" t="str">
        <f t="shared" si="0"/>
        <v/>
      </c>
      <c r="F36" s="199">
        <f t="shared" si="1"/>
        <v>161.69999999999999</v>
      </c>
      <c r="G36" s="76" t="s">
        <v>757</v>
      </c>
      <c r="H36" s="77">
        <v>1800</v>
      </c>
      <c r="I36" s="76"/>
      <c r="L36" t="s">
        <v>65</v>
      </c>
      <c r="M36">
        <v>175</v>
      </c>
    </row>
    <row r="37" spans="1:13" ht="24.95" customHeight="1">
      <c r="A37" s="193" t="s">
        <v>68</v>
      </c>
      <c r="B37" s="192">
        <v>2000</v>
      </c>
      <c r="C37" s="194">
        <v>2000</v>
      </c>
      <c r="D37" s="194">
        <v>800</v>
      </c>
      <c r="E37" s="198">
        <f t="shared" si="0"/>
        <v>40</v>
      </c>
      <c r="F37" s="199">
        <f t="shared" si="1"/>
        <v>133.30000000000001</v>
      </c>
      <c r="G37" s="76" t="s">
        <v>758</v>
      </c>
      <c r="H37" s="77">
        <v>268</v>
      </c>
      <c r="I37" s="76"/>
      <c r="L37" t="s">
        <v>67</v>
      </c>
      <c r="M37">
        <v>600</v>
      </c>
    </row>
    <row r="38" spans="1:13" ht="24.95" customHeight="1">
      <c r="A38" s="193" t="s">
        <v>70</v>
      </c>
      <c r="B38" s="192">
        <f>SUM(B39:B40)</f>
        <v>224</v>
      </c>
      <c r="C38" s="192">
        <v>252</v>
      </c>
      <c r="D38" s="192">
        <f>SUM(D39:D40)</f>
        <v>204</v>
      </c>
      <c r="E38" s="198">
        <f t="shared" si="0"/>
        <v>81</v>
      </c>
      <c r="F38" s="199">
        <f t="shared" si="1"/>
        <v>79.099999999999994</v>
      </c>
      <c r="G38" s="76" t="s">
        <v>742</v>
      </c>
      <c r="H38" s="77">
        <v>196</v>
      </c>
      <c r="I38" s="76"/>
      <c r="L38" t="s">
        <v>69</v>
      </c>
      <c r="M38">
        <v>258</v>
      </c>
    </row>
    <row r="39" spans="1:13" ht="24.95" customHeight="1">
      <c r="A39" s="193" t="s">
        <v>36</v>
      </c>
      <c r="B39" s="192">
        <v>152</v>
      </c>
      <c r="C39" s="194">
        <v>180</v>
      </c>
      <c r="D39" s="194">
        <v>190</v>
      </c>
      <c r="E39" s="198">
        <f t="shared" si="0"/>
        <v>105.6</v>
      </c>
      <c r="F39" s="199">
        <f t="shared" si="1"/>
        <v>102.2</v>
      </c>
      <c r="G39" s="76" t="s">
        <v>743</v>
      </c>
      <c r="H39" s="77">
        <v>72</v>
      </c>
      <c r="I39" s="76"/>
      <c r="L39" t="s">
        <v>35</v>
      </c>
      <c r="M39">
        <v>186</v>
      </c>
    </row>
    <row r="40" spans="1:13" ht="24.95" customHeight="1">
      <c r="A40" s="193" t="s">
        <v>38</v>
      </c>
      <c r="B40" s="192">
        <v>72</v>
      </c>
      <c r="C40" s="194">
        <v>72</v>
      </c>
      <c r="D40" s="194">
        <v>14</v>
      </c>
      <c r="E40" s="198">
        <f t="shared" si="0"/>
        <v>19.399999999999999</v>
      </c>
      <c r="F40" s="199">
        <f t="shared" si="1"/>
        <v>19.399999999999999</v>
      </c>
      <c r="G40" s="76" t="s">
        <v>759</v>
      </c>
      <c r="H40" s="77">
        <v>678</v>
      </c>
      <c r="I40" s="76"/>
      <c r="L40" t="s">
        <v>37</v>
      </c>
      <c r="M40">
        <v>72</v>
      </c>
    </row>
    <row r="41" spans="1:13" ht="24.95" customHeight="1">
      <c r="A41" s="193" t="s">
        <v>72</v>
      </c>
      <c r="B41" s="192">
        <f>SUM(B42:B44)</f>
        <v>428</v>
      </c>
      <c r="C41" s="192">
        <v>437</v>
      </c>
      <c r="D41" s="192">
        <f>SUM(D42:D44)</f>
        <v>370</v>
      </c>
      <c r="E41" s="198">
        <f t="shared" si="0"/>
        <v>84.7</v>
      </c>
      <c r="F41" s="199">
        <f t="shared" si="1"/>
        <v>65.7</v>
      </c>
      <c r="G41" s="76" t="s">
        <v>742</v>
      </c>
      <c r="H41" s="77">
        <v>75</v>
      </c>
      <c r="I41" s="76"/>
      <c r="L41" t="s">
        <v>71</v>
      </c>
      <c r="M41">
        <v>563</v>
      </c>
    </row>
    <row r="42" spans="1:13" ht="24.95" customHeight="1">
      <c r="A42" s="193" t="s">
        <v>36</v>
      </c>
      <c r="B42" s="192">
        <v>58</v>
      </c>
      <c r="C42" s="194">
        <v>67</v>
      </c>
      <c r="D42" s="194">
        <v>69</v>
      </c>
      <c r="E42" s="198">
        <f t="shared" si="0"/>
        <v>103</v>
      </c>
      <c r="F42" s="199">
        <f t="shared" si="1"/>
        <v>90.8</v>
      </c>
      <c r="G42" s="76" t="s">
        <v>743</v>
      </c>
      <c r="H42" s="77">
        <v>12</v>
      </c>
      <c r="I42" s="76"/>
      <c r="L42" t="s">
        <v>35</v>
      </c>
      <c r="M42">
        <v>76</v>
      </c>
    </row>
    <row r="43" spans="1:13" ht="24.95" customHeight="1">
      <c r="A43" s="193" t="s">
        <v>38</v>
      </c>
      <c r="B43" s="192">
        <v>9</v>
      </c>
      <c r="C43" s="194">
        <v>9</v>
      </c>
      <c r="D43" s="194">
        <v>1</v>
      </c>
      <c r="E43" s="198">
        <f t="shared" si="0"/>
        <v>11.1</v>
      </c>
      <c r="F43" s="199">
        <f t="shared" si="1"/>
        <v>2.8</v>
      </c>
      <c r="G43" s="76"/>
      <c r="H43" s="77"/>
      <c r="I43" s="76"/>
      <c r="L43" t="s">
        <v>37</v>
      </c>
      <c r="M43">
        <v>36</v>
      </c>
    </row>
    <row r="44" spans="1:13" ht="24.95" customHeight="1">
      <c r="A44" s="193" t="s">
        <v>74</v>
      </c>
      <c r="B44" s="192">
        <v>361</v>
      </c>
      <c r="C44" s="194">
        <v>361</v>
      </c>
      <c r="D44" s="194">
        <v>300</v>
      </c>
      <c r="E44" s="198">
        <f t="shared" si="0"/>
        <v>83.1</v>
      </c>
      <c r="F44" s="199">
        <f t="shared" si="1"/>
        <v>66.5</v>
      </c>
      <c r="G44" s="76" t="s">
        <v>760</v>
      </c>
      <c r="H44" s="77">
        <v>591</v>
      </c>
      <c r="I44" s="76"/>
      <c r="L44" t="s">
        <v>73</v>
      </c>
      <c r="M44">
        <v>451</v>
      </c>
    </row>
    <row r="45" spans="1:13" ht="24.95" customHeight="1">
      <c r="A45" s="193" t="s">
        <v>76</v>
      </c>
      <c r="B45" s="192">
        <f>SUM(B46:B47)</f>
        <v>775</v>
      </c>
      <c r="C45" s="192">
        <v>836</v>
      </c>
      <c r="D45" s="192">
        <f>SUM(D46:D47)</f>
        <v>1571</v>
      </c>
      <c r="E45" s="198">
        <f t="shared" si="0"/>
        <v>187.9</v>
      </c>
      <c r="F45" s="199">
        <f t="shared" si="1"/>
        <v>153</v>
      </c>
      <c r="G45" s="76" t="s">
        <v>761</v>
      </c>
      <c r="H45" s="77">
        <v>477</v>
      </c>
      <c r="I45" s="76"/>
      <c r="L45" t="s">
        <v>75</v>
      </c>
      <c r="M45">
        <v>1027</v>
      </c>
    </row>
    <row r="46" spans="1:13" ht="24.95" customHeight="1">
      <c r="A46" s="193" t="s">
        <v>36</v>
      </c>
      <c r="B46" s="192">
        <v>660</v>
      </c>
      <c r="C46" s="194">
        <v>721</v>
      </c>
      <c r="D46" s="194">
        <v>1033</v>
      </c>
      <c r="E46" s="198">
        <f t="shared" si="0"/>
        <v>143.30000000000001</v>
      </c>
      <c r="F46" s="199">
        <f t="shared" si="1"/>
        <v>198.3</v>
      </c>
      <c r="G46" s="76" t="s">
        <v>742</v>
      </c>
      <c r="H46" s="77">
        <v>445</v>
      </c>
      <c r="I46" s="76"/>
      <c r="L46" t="s">
        <v>35</v>
      </c>
      <c r="M46">
        <v>521</v>
      </c>
    </row>
    <row r="47" spans="1:13" ht="24.95" customHeight="1">
      <c r="A47" s="193" t="s">
        <v>38</v>
      </c>
      <c r="B47" s="192">
        <v>115</v>
      </c>
      <c r="C47" s="194">
        <v>115</v>
      </c>
      <c r="D47" s="194">
        <v>538</v>
      </c>
      <c r="E47" s="198">
        <f t="shared" si="0"/>
        <v>467.8</v>
      </c>
      <c r="F47" s="199">
        <f t="shared" si="1"/>
        <v>106.3</v>
      </c>
      <c r="G47" s="76" t="s">
        <v>743</v>
      </c>
      <c r="H47" s="77">
        <v>32</v>
      </c>
      <c r="I47" s="76"/>
      <c r="L47" t="s">
        <v>37</v>
      </c>
      <c r="M47">
        <v>506</v>
      </c>
    </row>
    <row r="48" spans="1:13" ht="24.95" customHeight="1">
      <c r="A48" s="193" t="s">
        <v>78</v>
      </c>
      <c r="B48" s="192">
        <f>SUM(B49:B54)</f>
        <v>300</v>
      </c>
      <c r="C48" s="192">
        <v>334</v>
      </c>
      <c r="D48" s="192">
        <f>SUM(D49:D54)</f>
        <v>546</v>
      </c>
      <c r="E48" s="198">
        <f t="shared" si="0"/>
        <v>163.5</v>
      </c>
      <c r="F48" s="199">
        <f t="shared" si="1"/>
        <v>83.4</v>
      </c>
      <c r="G48" s="76" t="s">
        <v>762</v>
      </c>
      <c r="H48" s="77">
        <v>542</v>
      </c>
      <c r="I48" s="76"/>
      <c r="L48" t="s">
        <v>77</v>
      </c>
      <c r="M48">
        <v>655</v>
      </c>
    </row>
    <row r="49" spans="1:16" ht="24.95" customHeight="1">
      <c r="A49" s="193" t="s">
        <v>36</v>
      </c>
      <c r="B49" s="192">
        <v>169</v>
      </c>
      <c r="C49" s="194">
        <v>203</v>
      </c>
      <c r="D49" s="194">
        <v>208</v>
      </c>
      <c r="E49" s="198">
        <f t="shared" si="0"/>
        <v>102.5</v>
      </c>
      <c r="F49" s="199">
        <f t="shared" si="1"/>
        <v>79.099999999999994</v>
      </c>
      <c r="G49" s="76" t="s">
        <v>742</v>
      </c>
      <c r="H49" s="77">
        <v>281</v>
      </c>
      <c r="I49" s="76"/>
      <c r="L49" t="s">
        <v>35</v>
      </c>
      <c r="M49">
        <v>263</v>
      </c>
    </row>
    <row r="50" spans="1:16" ht="24.95" customHeight="1">
      <c r="A50" s="193" t="s">
        <v>38</v>
      </c>
      <c r="B50" s="192">
        <v>43</v>
      </c>
      <c r="C50" s="194">
        <v>43</v>
      </c>
      <c r="D50" s="194">
        <v>43</v>
      </c>
      <c r="E50" s="198">
        <f t="shared" si="0"/>
        <v>100</v>
      </c>
      <c r="F50" s="199">
        <f t="shared" si="1"/>
        <v>159.30000000000001</v>
      </c>
      <c r="G50" s="76" t="s">
        <v>743</v>
      </c>
      <c r="H50" s="77">
        <v>42</v>
      </c>
      <c r="I50" s="76"/>
      <c r="L50" t="s">
        <v>37</v>
      </c>
      <c r="M50">
        <v>27</v>
      </c>
    </row>
    <row r="51" spans="1:16" ht="24.95" customHeight="1">
      <c r="A51" s="193" t="s">
        <v>1232</v>
      </c>
      <c r="B51" s="192">
        <v>33</v>
      </c>
      <c r="C51" s="194">
        <v>33</v>
      </c>
      <c r="D51" s="194">
        <v>32</v>
      </c>
      <c r="E51" s="198">
        <f t="shared" si="0"/>
        <v>97</v>
      </c>
      <c r="F51" s="199">
        <f t="shared" si="1"/>
        <v>228.6</v>
      </c>
      <c r="G51" s="76" t="s">
        <v>748</v>
      </c>
      <c r="H51" s="77">
        <v>15</v>
      </c>
      <c r="I51" s="76"/>
      <c r="L51" t="s">
        <v>47</v>
      </c>
      <c r="M51">
        <v>14</v>
      </c>
    </row>
    <row r="52" spans="1:16" ht="24.95" customHeight="1">
      <c r="A52" s="193" t="s">
        <v>1237</v>
      </c>
      <c r="B52" s="192">
        <v>50</v>
      </c>
      <c r="C52" s="194">
        <v>50</v>
      </c>
      <c r="D52" s="194">
        <v>100</v>
      </c>
      <c r="E52" s="198">
        <f t="shared" si="0"/>
        <v>200</v>
      </c>
      <c r="F52" s="199">
        <f t="shared" si="1"/>
        <v>0</v>
      </c>
      <c r="G52" s="76" t="s">
        <v>763</v>
      </c>
      <c r="H52" s="77">
        <v>4</v>
      </c>
      <c r="I52" s="76"/>
    </row>
    <row r="53" spans="1:16" ht="24.95" customHeight="1">
      <c r="A53" s="193" t="s">
        <v>1238</v>
      </c>
      <c r="B53" s="192"/>
      <c r="C53" s="194">
        <v>0</v>
      </c>
      <c r="D53" s="194">
        <v>42</v>
      </c>
      <c r="E53" s="198" t="str">
        <f t="shared" si="0"/>
        <v/>
      </c>
      <c r="F53" s="199">
        <f t="shared" si="1"/>
        <v>0</v>
      </c>
      <c r="G53" s="76" t="s">
        <v>764</v>
      </c>
      <c r="H53" s="77">
        <v>2391</v>
      </c>
      <c r="I53" s="76"/>
    </row>
    <row r="54" spans="1:16" ht="24.95" customHeight="1">
      <c r="A54" s="193" t="s">
        <v>80</v>
      </c>
      <c r="B54" s="192">
        <v>5</v>
      </c>
      <c r="C54" s="194">
        <v>5</v>
      </c>
      <c r="D54" s="194">
        <v>121</v>
      </c>
      <c r="E54" s="198">
        <f t="shared" si="0"/>
        <v>2420</v>
      </c>
      <c r="F54" s="199">
        <f t="shared" si="1"/>
        <v>34.5</v>
      </c>
      <c r="G54" s="76" t="s">
        <v>742</v>
      </c>
      <c r="H54" s="77">
        <v>2002</v>
      </c>
      <c r="I54" s="76"/>
      <c r="L54" t="s">
        <v>79</v>
      </c>
      <c r="M54">
        <v>351</v>
      </c>
    </row>
    <row r="55" spans="1:16" ht="24.95" customHeight="1">
      <c r="A55" s="193" t="s">
        <v>82</v>
      </c>
      <c r="B55" s="192">
        <f>SUM(B56:B56)</f>
        <v>397</v>
      </c>
      <c r="C55" s="192">
        <v>397</v>
      </c>
      <c r="D55" s="192">
        <f>SUM(D56:D56)</f>
        <v>0</v>
      </c>
      <c r="E55" s="198" t="str">
        <f t="shared" si="0"/>
        <v/>
      </c>
      <c r="F55" s="199">
        <f t="shared" si="1"/>
        <v>0</v>
      </c>
      <c r="G55" s="76" t="s">
        <v>743</v>
      </c>
      <c r="H55" s="77">
        <v>301</v>
      </c>
      <c r="I55" s="76"/>
      <c r="L55" t="s">
        <v>1406</v>
      </c>
      <c r="O55"/>
      <c r="P55"/>
    </row>
    <row r="56" spans="1:16" ht="24.95" customHeight="1">
      <c r="A56" s="193" t="s">
        <v>83</v>
      </c>
      <c r="B56" s="192">
        <v>397</v>
      </c>
      <c r="C56" s="194">
        <v>397</v>
      </c>
      <c r="D56" s="194"/>
      <c r="E56" s="198" t="str">
        <f t="shared" si="0"/>
        <v/>
      </c>
      <c r="F56" s="199">
        <f t="shared" si="1"/>
        <v>0</v>
      </c>
      <c r="G56" s="76" t="s">
        <v>748</v>
      </c>
      <c r="H56" s="77">
        <v>88</v>
      </c>
      <c r="I56" s="76"/>
      <c r="L56" t="s">
        <v>1407</v>
      </c>
      <c r="O56"/>
      <c r="P56"/>
    </row>
    <row r="57" spans="1:16" ht="24.95" customHeight="1">
      <c r="A57" s="193" t="s">
        <v>85</v>
      </c>
      <c r="B57" s="192">
        <f>SUM(B58:B59)</f>
        <v>292</v>
      </c>
      <c r="C57" s="192">
        <v>320</v>
      </c>
      <c r="D57" s="192">
        <f>SUM(D58:D59)</f>
        <v>378</v>
      </c>
      <c r="E57" s="198">
        <f t="shared" si="0"/>
        <v>118.1</v>
      </c>
      <c r="F57" s="199">
        <f t="shared" si="1"/>
        <v>162.9</v>
      </c>
      <c r="G57" s="76" t="s">
        <v>765</v>
      </c>
      <c r="H57" s="77">
        <v>144</v>
      </c>
      <c r="I57" s="76"/>
      <c r="L57" t="s">
        <v>84</v>
      </c>
      <c r="M57">
        <v>232</v>
      </c>
      <c r="O57"/>
      <c r="P57"/>
    </row>
    <row r="58" spans="1:16" ht="24.95" customHeight="1">
      <c r="A58" s="193" t="s">
        <v>1240</v>
      </c>
      <c r="B58" s="192">
        <v>75</v>
      </c>
      <c r="C58" s="194">
        <v>75</v>
      </c>
      <c r="D58" s="194">
        <v>85</v>
      </c>
      <c r="E58" s="198">
        <f t="shared" si="0"/>
        <v>113.3</v>
      </c>
      <c r="F58" s="199">
        <f t="shared" si="1"/>
        <v>63.9</v>
      </c>
      <c r="G58" s="76" t="s">
        <v>748</v>
      </c>
      <c r="H58" s="77">
        <v>144</v>
      </c>
      <c r="I58" s="76"/>
      <c r="L58" t="s">
        <v>35</v>
      </c>
      <c r="M58">
        <v>133</v>
      </c>
      <c r="O58"/>
      <c r="P58"/>
    </row>
    <row r="59" spans="1:16" ht="24.95" customHeight="1">
      <c r="A59" s="193" t="s">
        <v>1241</v>
      </c>
      <c r="B59" s="192">
        <v>217</v>
      </c>
      <c r="C59" s="194">
        <v>245</v>
      </c>
      <c r="D59" s="194">
        <v>293</v>
      </c>
      <c r="E59" s="198">
        <f t="shared" si="0"/>
        <v>119.6</v>
      </c>
      <c r="F59" s="199">
        <f t="shared" si="1"/>
        <v>296</v>
      </c>
      <c r="G59" s="76" t="s">
        <v>766</v>
      </c>
      <c r="H59" s="77"/>
      <c r="I59" s="76"/>
      <c r="L59" t="s">
        <v>37</v>
      </c>
      <c r="M59">
        <v>99</v>
      </c>
      <c r="O59"/>
      <c r="P59"/>
    </row>
    <row r="60" spans="1:16" ht="24.95" customHeight="1">
      <c r="A60" s="193" t="s">
        <v>87</v>
      </c>
      <c r="B60" s="192">
        <f>SUM(B61:B62)</f>
        <v>59</v>
      </c>
      <c r="C60" s="192">
        <v>65</v>
      </c>
      <c r="D60" s="192">
        <f>SUM(D61:D62)</f>
        <v>77</v>
      </c>
      <c r="E60" s="198">
        <f t="shared" si="0"/>
        <v>118.5</v>
      </c>
      <c r="F60" s="199">
        <f t="shared" si="1"/>
        <v>118.5</v>
      </c>
      <c r="G60" s="76" t="s">
        <v>767</v>
      </c>
      <c r="H60" s="77"/>
      <c r="I60" s="76"/>
      <c r="L60" t="s">
        <v>86</v>
      </c>
      <c r="M60">
        <v>65</v>
      </c>
      <c r="O60"/>
      <c r="P60"/>
    </row>
    <row r="61" spans="1:16" ht="24.95" customHeight="1">
      <c r="A61" s="193" t="s">
        <v>36</v>
      </c>
      <c r="B61" s="192">
        <v>39</v>
      </c>
      <c r="C61" s="194">
        <v>45</v>
      </c>
      <c r="D61" s="194">
        <v>58</v>
      </c>
      <c r="E61" s="198">
        <f t="shared" si="0"/>
        <v>128.9</v>
      </c>
      <c r="F61" s="199">
        <f t="shared" si="1"/>
        <v>128.9</v>
      </c>
      <c r="G61" s="76" t="s">
        <v>768</v>
      </c>
      <c r="H61" s="77">
        <v>317</v>
      </c>
      <c r="I61" s="76"/>
      <c r="L61" t="s">
        <v>35</v>
      </c>
      <c r="M61">
        <v>45</v>
      </c>
    </row>
    <row r="62" spans="1:16" ht="24.95" customHeight="1">
      <c r="A62" s="193" t="s">
        <v>38</v>
      </c>
      <c r="B62" s="192">
        <v>20</v>
      </c>
      <c r="C62" s="194">
        <v>20</v>
      </c>
      <c r="D62" s="194">
        <v>19</v>
      </c>
      <c r="E62" s="198">
        <f t="shared" si="0"/>
        <v>95</v>
      </c>
      <c r="F62" s="199">
        <f t="shared" si="1"/>
        <v>95</v>
      </c>
      <c r="G62" s="76" t="s">
        <v>742</v>
      </c>
      <c r="H62" s="77">
        <v>128</v>
      </c>
      <c r="I62" s="76"/>
      <c r="L62" t="s">
        <v>37</v>
      </c>
      <c r="M62">
        <v>20</v>
      </c>
    </row>
    <row r="63" spans="1:16" ht="24.95" customHeight="1">
      <c r="A63" s="193" t="s">
        <v>89</v>
      </c>
      <c r="B63" s="192">
        <f>SUM(B64:B66)</f>
        <v>391</v>
      </c>
      <c r="C63" s="192">
        <v>432</v>
      </c>
      <c r="D63" s="192">
        <f>SUM(D64:D66)</f>
        <v>499</v>
      </c>
      <c r="E63" s="198">
        <f t="shared" si="0"/>
        <v>115.5</v>
      </c>
      <c r="F63" s="199">
        <f t="shared" si="1"/>
        <v>88.6</v>
      </c>
      <c r="G63" s="76" t="s">
        <v>743</v>
      </c>
      <c r="H63" s="77">
        <v>189</v>
      </c>
      <c r="I63" s="76"/>
      <c r="L63" t="s">
        <v>88</v>
      </c>
      <c r="M63">
        <v>563</v>
      </c>
    </row>
    <row r="64" spans="1:16" ht="24.95" customHeight="1">
      <c r="A64" s="193" t="s">
        <v>36</v>
      </c>
      <c r="B64" s="192">
        <v>136</v>
      </c>
      <c r="C64" s="194">
        <v>159</v>
      </c>
      <c r="D64" s="194">
        <v>171</v>
      </c>
      <c r="E64" s="198">
        <f t="shared" si="0"/>
        <v>107.5</v>
      </c>
      <c r="F64" s="199">
        <f t="shared" si="1"/>
        <v>99.4</v>
      </c>
      <c r="G64" s="76" t="s">
        <v>769</v>
      </c>
      <c r="H64" s="77">
        <v>57</v>
      </c>
      <c r="I64" s="76"/>
      <c r="L64" t="s">
        <v>35</v>
      </c>
      <c r="M64">
        <v>172</v>
      </c>
    </row>
    <row r="65" spans="1:13" ht="24.95" customHeight="1">
      <c r="A65" s="193" t="s">
        <v>38</v>
      </c>
      <c r="B65" s="192">
        <v>70</v>
      </c>
      <c r="C65" s="194">
        <v>70</v>
      </c>
      <c r="D65" s="194">
        <v>62</v>
      </c>
      <c r="E65" s="198">
        <f t="shared" si="0"/>
        <v>88.6</v>
      </c>
      <c r="F65" s="199">
        <f t="shared" si="1"/>
        <v>55.4</v>
      </c>
      <c r="G65" s="76" t="s">
        <v>742</v>
      </c>
      <c r="H65" s="77">
        <v>37</v>
      </c>
      <c r="I65" s="76"/>
      <c r="L65" t="s">
        <v>37</v>
      </c>
      <c r="M65">
        <v>112</v>
      </c>
    </row>
    <row r="66" spans="1:13" ht="24.95" customHeight="1">
      <c r="A66" s="193" t="s">
        <v>91</v>
      </c>
      <c r="B66" s="192">
        <v>185</v>
      </c>
      <c r="C66" s="194">
        <v>203</v>
      </c>
      <c r="D66" s="194">
        <v>266</v>
      </c>
      <c r="E66" s="198">
        <f t="shared" si="0"/>
        <v>131</v>
      </c>
      <c r="F66" s="199">
        <f t="shared" si="1"/>
        <v>95.3</v>
      </c>
      <c r="G66" s="76" t="s">
        <v>743</v>
      </c>
      <c r="H66" s="77">
        <v>20</v>
      </c>
      <c r="I66" s="76"/>
      <c r="L66" t="s">
        <v>90</v>
      </c>
      <c r="M66">
        <v>279</v>
      </c>
    </row>
    <row r="67" spans="1:13" ht="24.95" customHeight="1">
      <c r="A67" s="193" t="s">
        <v>1045</v>
      </c>
      <c r="B67" s="192">
        <f>SUM(B68:B70)</f>
        <v>502</v>
      </c>
      <c r="C67" s="192">
        <v>550</v>
      </c>
      <c r="D67" s="192">
        <f>SUM(D68:D70)</f>
        <v>965</v>
      </c>
      <c r="E67" s="198">
        <f t="shared" si="0"/>
        <v>175.5</v>
      </c>
      <c r="F67" s="199">
        <f t="shared" si="1"/>
        <v>88</v>
      </c>
      <c r="G67" s="76" t="s">
        <v>770</v>
      </c>
      <c r="H67" s="77">
        <v>501</v>
      </c>
      <c r="I67" s="76"/>
      <c r="L67" t="s">
        <v>92</v>
      </c>
      <c r="M67">
        <v>1096</v>
      </c>
    </row>
    <row r="68" spans="1:13" ht="24.95" customHeight="1">
      <c r="A68" s="193" t="s">
        <v>36</v>
      </c>
      <c r="B68" s="192">
        <v>274</v>
      </c>
      <c r="C68" s="194">
        <v>317</v>
      </c>
      <c r="D68" s="194">
        <v>365</v>
      </c>
      <c r="E68" s="198">
        <f t="shared" si="0"/>
        <v>115.1</v>
      </c>
      <c r="F68" s="199">
        <f t="shared" si="1"/>
        <v>82</v>
      </c>
      <c r="G68" s="76" t="s">
        <v>742</v>
      </c>
      <c r="H68" s="77">
        <v>165</v>
      </c>
      <c r="I68" s="76"/>
      <c r="L68" t="s">
        <v>35</v>
      </c>
      <c r="M68">
        <v>445</v>
      </c>
    </row>
    <row r="69" spans="1:13" ht="24.95" customHeight="1">
      <c r="A69" s="193" t="s">
        <v>38</v>
      </c>
      <c r="B69" s="192">
        <v>95</v>
      </c>
      <c r="C69" s="194">
        <v>95</v>
      </c>
      <c r="D69" s="194">
        <v>446</v>
      </c>
      <c r="E69" s="198">
        <f t="shared" si="0"/>
        <v>469.5</v>
      </c>
      <c r="F69" s="199">
        <f t="shared" si="1"/>
        <v>69.400000000000006</v>
      </c>
      <c r="G69" s="76" t="s">
        <v>743</v>
      </c>
      <c r="H69" s="77">
        <v>93</v>
      </c>
      <c r="I69" s="76"/>
      <c r="L69" t="s">
        <v>37</v>
      </c>
      <c r="M69">
        <v>643</v>
      </c>
    </row>
    <row r="70" spans="1:13" ht="24.95" customHeight="1">
      <c r="A70" s="193" t="s">
        <v>48</v>
      </c>
      <c r="B70" s="192">
        <v>133</v>
      </c>
      <c r="C70" s="194">
        <v>138</v>
      </c>
      <c r="D70" s="194">
        <v>154</v>
      </c>
      <c r="E70" s="198">
        <f t="shared" ref="E70:E133" si="4">IF(D70*C70=0,"",ROUND(D70/C70*100,1))</f>
        <v>111.6</v>
      </c>
      <c r="F70" s="199">
        <f t="shared" ref="F70:F133" si="5">IF(M70*D70=0,,ROUND(D70/M70*100,1))</f>
        <v>1925</v>
      </c>
      <c r="G70" s="76" t="s">
        <v>771</v>
      </c>
      <c r="H70" s="77">
        <v>243</v>
      </c>
      <c r="I70" s="76"/>
      <c r="L70" t="s">
        <v>47</v>
      </c>
      <c r="M70">
        <v>8</v>
      </c>
    </row>
    <row r="71" spans="1:13" ht="24.95" customHeight="1">
      <c r="A71" s="193" t="s">
        <v>95</v>
      </c>
      <c r="B71" s="192">
        <f>SUM(B72:B74)</f>
        <v>2089</v>
      </c>
      <c r="C71" s="192">
        <v>2127</v>
      </c>
      <c r="D71" s="192">
        <f>SUM(D72:D74)</f>
        <v>561</v>
      </c>
      <c r="E71" s="198">
        <f t="shared" si="4"/>
        <v>26.4</v>
      </c>
      <c r="F71" s="199">
        <f t="shared" si="5"/>
        <v>45</v>
      </c>
      <c r="G71" s="76" t="s">
        <v>772</v>
      </c>
      <c r="H71" s="77">
        <v>863</v>
      </c>
      <c r="I71" s="76"/>
      <c r="L71" t="s">
        <v>94</v>
      </c>
      <c r="M71">
        <v>1246</v>
      </c>
    </row>
    <row r="72" spans="1:13" ht="24.95" customHeight="1">
      <c r="A72" s="193" t="s">
        <v>36</v>
      </c>
      <c r="B72" s="192">
        <v>331</v>
      </c>
      <c r="C72" s="194">
        <v>369</v>
      </c>
      <c r="D72" s="194">
        <v>319</v>
      </c>
      <c r="E72" s="198">
        <f t="shared" si="4"/>
        <v>86.4</v>
      </c>
      <c r="F72" s="199">
        <f t="shared" si="5"/>
        <v>72.5</v>
      </c>
      <c r="G72" s="76" t="s">
        <v>742</v>
      </c>
      <c r="H72" s="77">
        <v>329</v>
      </c>
      <c r="I72" s="76"/>
      <c r="L72" t="s">
        <v>35</v>
      </c>
      <c r="M72">
        <v>440</v>
      </c>
    </row>
    <row r="73" spans="1:13" ht="24.95" customHeight="1">
      <c r="A73" s="193" t="s">
        <v>38</v>
      </c>
      <c r="B73" s="192">
        <v>806</v>
      </c>
      <c r="C73" s="194">
        <v>806</v>
      </c>
      <c r="D73" s="194">
        <v>242</v>
      </c>
      <c r="E73" s="198">
        <f t="shared" si="4"/>
        <v>30</v>
      </c>
      <c r="F73" s="199">
        <f t="shared" si="5"/>
        <v>38.1</v>
      </c>
      <c r="G73" s="76" t="s">
        <v>743</v>
      </c>
      <c r="H73" s="77">
        <v>534</v>
      </c>
      <c r="I73" s="76"/>
      <c r="L73" t="s">
        <v>37</v>
      </c>
      <c r="M73">
        <v>636</v>
      </c>
    </row>
    <row r="74" spans="1:13" ht="24.95" customHeight="1">
      <c r="A74" s="193" t="s">
        <v>97</v>
      </c>
      <c r="B74" s="192">
        <v>952</v>
      </c>
      <c r="C74" s="194">
        <v>952</v>
      </c>
      <c r="D74" s="194"/>
      <c r="E74" s="198" t="str">
        <f t="shared" si="4"/>
        <v/>
      </c>
      <c r="F74" s="199">
        <f t="shared" si="5"/>
        <v>0</v>
      </c>
      <c r="G74" s="76"/>
      <c r="H74" s="77"/>
      <c r="I74" s="76"/>
      <c r="L74" t="s">
        <v>96</v>
      </c>
      <c r="M74">
        <v>170</v>
      </c>
    </row>
    <row r="75" spans="1:13" ht="24.95" customHeight="1">
      <c r="A75" s="193" t="s">
        <v>99</v>
      </c>
      <c r="B75" s="192">
        <f>SUM(B76:B77)</f>
        <v>429</v>
      </c>
      <c r="C75" s="192">
        <v>447</v>
      </c>
      <c r="D75" s="192">
        <f>SUM(D76:D77)</f>
        <v>389</v>
      </c>
      <c r="E75" s="198">
        <f t="shared" si="4"/>
        <v>87</v>
      </c>
      <c r="F75" s="199">
        <f t="shared" si="5"/>
        <v>78.7</v>
      </c>
      <c r="G75" s="76" t="s">
        <v>773</v>
      </c>
      <c r="H75" s="77">
        <v>601</v>
      </c>
      <c r="I75" s="76"/>
      <c r="L75" t="s">
        <v>98</v>
      </c>
      <c r="M75">
        <v>494</v>
      </c>
    </row>
    <row r="76" spans="1:13" ht="24.95" customHeight="1">
      <c r="A76" s="193" t="s">
        <v>36</v>
      </c>
      <c r="B76" s="192">
        <v>92</v>
      </c>
      <c r="C76" s="194">
        <v>110</v>
      </c>
      <c r="D76" s="194">
        <v>135</v>
      </c>
      <c r="E76" s="198">
        <f t="shared" si="4"/>
        <v>122.7</v>
      </c>
      <c r="F76" s="199">
        <f t="shared" si="5"/>
        <v>90.6</v>
      </c>
      <c r="G76" s="76" t="s">
        <v>742</v>
      </c>
      <c r="H76" s="77">
        <v>320</v>
      </c>
      <c r="I76" s="76"/>
      <c r="L76" t="s">
        <v>35</v>
      </c>
      <c r="M76">
        <v>149</v>
      </c>
    </row>
    <row r="77" spans="1:13" ht="24.95" customHeight="1">
      <c r="A77" s="193" t="s">
        <v>38</v>
      </c>
      <c r="B77" s="192">
        <v>337</v>
      </c>
      <c r="C77" s="194">
        <v>337</v>
      </c>
      <c r="D77" s="194">
        <v>254</v>
      </c>
      <c r="E77" s="198">
        <f t="shared" si="4"/>
        <v>75.400000000000006</v>
      </c>
      <c r="F77" s="199">
        <f t="shared" si="5"/>
        <v>73.599999999999994</v>
      </c>
      <c r="G77" s="76" t="s">
        <v>743</v>
      </c>
      <c r="H77" s="77">
        <v>281</v>
      </c>
      <c r="I77" s="76"/>
      <c r="L77" t="s">
        <v>37</v>
      </c>
      <c r="M77">
        <v>345</v>
      </c>
    </row>
    <row r="78" spans="1:13" ht="24.95" customHeight="1">
      <c r="A78" s="193" t="s">
        <v>101</v>
      </c>
      <c r="B78" s="192">
        <f>SUM(B79:B80)</f>
        <v>113</v>
      </c>
      <c r="C78" s="192">
        <v>125</v>
      </c>
      <c r="D78" s="192">
        <f>SUM(D79:D80)</f>
        <v>153</v>
      </c>
      <c r="E78" s="198">
        <f t="shared" si="4"/>
        <v>122.4</v>
      </c>
      <c r="F78" s="199">
        <f t="shared" si="5"/>
        <v>107</v>
      </c>
      <c r="G78" s="76" t="s">
        <v>774</v>
      </c>
      <c r="H78" s="77"/>
      <c r="I78" s="76"/>
      <c r="L78" t="s">
        <v>100</v>
      </c>
      <c r="M78">
        <v>143</v>
      </c>
    </row>
    <row r="79" spans="1:13" ht="24.95" customHeight="1">
      <c r="A79" s="193" t="s">
        <v>36</v>
      </c>
      <c r="B79" s="192">
        <v>72</v>
      </c>
      <c r="C79" s="194">
        <v>84</v>
      </c>
      <c r="D79" s="194">
        <v>89</v>
      </c>
      <c r="E79" s="198">
        <f t="shared" si="4"/>
        <v>106</v>
      </c>
      <c r="F79" s="199">
        <f t="shared" si="5"/>
        <v>87.3</v>
      </c>
      <c r="G79" s="76" t="s">
        <v>775</v>
      </c>
      <c r="H79" s="77">
        <v>658</v>
      </c>
      <c r="I79" s="76"/>
      <c r="L79" t="s">
        <v>35</v>
      </c>
      <c r="M79">
        <v>102</v>
      </c>
    </row>
    <row r="80" spans="1:13" ht="24.95" customHeight="1">
      <c r="A80" s="193" t="s">
        <v>38</v>
      </c>
      <c r="B80" s="192">
        <v>41</v>
      </c>
      <c r="C80" s="194">
        <v>41</v>
      </c>
      <c r="D80" s="194">
        <v>64</v>
      </c>
      <c r="E80" s="198">
        <f t="shared" si="4"/>
        <v>156.1</v>
      </c>
      <c r="F80" s="199">
        <f t="shared" si="5"/>
        <v>156.1</v>
      </c>
      <c r="G80" s="76" t="s">
        <v>742</v>
      </c>
      <c r="H80" s="77">
        <v>148</v>
      </c>
      <c r="I80" s="76"/>
      <c r="L80" t="s">
        <v>37</v>
      </c>
      <c r="M80">
        <v>41</v>
      </c>
    </row>
    <row r="81" spans="1:17" ht="24.95" customHeight="1">
      <c r="A81" s="193" t="s">
        <v>103</v>
      </c>
      <c r="B81" s="195">
        <f>SUM(B82:B83)</f>
        <v>827</v>
      </c>
      <c r="C81" s="195">
        <v>859</v>
      </c>
      <c r="D81" s="195">
        <f>SUM(D82:D83)</f>
        <v>431</v>
      </c>
      <c r="E81" s="198">
        <f t="shared" si="4"/>
        <v>50.2</v>
      </c>
      <c r="F81" s="199">
        <f t="shared" si="5"/>
        <v>39.4</v>
      </c>
      <c r="G81" s="76" t="s">
        <v>743</v>
      </c>
      <c r="H81" s="77">
        <v>510</v>
      </c>
      <c r="I81" s="76"/>
      <c r="L81" t="s">
        <v>102</v>
      </c>
      <c r="M81">
        <v>1094</v>
      </c>
    </row>
    <row r="82" spans="1:17" ht="24.95" customHeight="1">
      <c r="A82" s="193" t="s">
        <v>36</v>
      </c>
      <c r="B82" s="195">
        <v>202</v>
      </c>
      <c r="C82" s="194">
        <v>234</v>
      </c>
      <c r="D82" s="194">
        <v>271</v>
      </c>
      <c r="E82" s="198">
        <f t="shared" si="4"/>
        <v>115.8</v>
      </c>
      <c r="F82" s="199">
        <f t="shared" si="5"/>
        <v>79.900000000000006</v>
      </c>
      <c r="G82" s="76" t="s">
        <v>776</v>
      </c>
      <c r="H82" s="77">
        <v>122</v>
      </c>
      <c r="I82" s="76"/>
      <c r="L82" t="s">
        <v>35</v>
      </c>
      <c r="M82">
        <v>339</v>
      </c>
    </row>
    <row r="83" spans="1:17" ht="24.95" customHeight="1">
      <c r="A83" s="193" t="s">
        <v>38</v>
      </c>
      <c r="B83" s="195">
        <v>625</v>
      </c>
      <c r="C83" s="194">
        <v>625</v>
      </c>
      <c r="D83" s="194">
        <v>160</v>
      </c>
      <c r="E83" s="198">
        <f t="shared" si="4"/>
        <v>25.6</v>
      </c>
      <c r="F83" s="199">
        <f t="shared" si="5"/>
        <v>21.2</v>
      </c>
      <c r="G83" s="76" t="s">
        <v>742</v>
      </c>
      <c r="H83" s="77">
        <v>81</v>
      </c>
      <c r="I83" s="76"/>
      <c r="L83" t="s">
        <v>37</v>
      </c>
      <c r="M83">
        <v>755</v>
      </c>
    </row>
    <row r="84" spans="1:17" ht="24.95" customHeight="1">
      <c r="A84" s="193" t="s">
        <v>1276</v>
      </c>
      <c r="B84" s="192">
        <f>SUM(B85:B89)</f>
        <v>2927</v>
      </c>
      <c r="C84" s="192">
        <v>3256</v>
      </c>
      <c r="D84" s="192">
        <f>SUM(D85:D89)</f>
        <v>3775</v>
      </c>
      <c r="E84" s="198">
        <f t="shared" si="4"/>
        <v>115.9</v>
      </c>
      <c r="F84" s="199">
        <f t="shared" si="5"/>
        <v>117.7</v>
      </c>
      <c r="G84" s="76" t="s">
        <v>743</v>
      </c>
      <c r="H84" s="77">
        <v>41</v>
      </c>
      <c r="I84" s="76"/>
      <c r="L84" t="s">
        <v>81</v>
      </c>
      <c r="M84">
        <v>3208</v>
      </c>
      <c r="N84"/>
      <c r="O84"/>
    </row>
    <row r="85" spans="1:17" ht="24.95" customHeight="1">
      <c r="A85" s="193" t="s">
        <v>36</v>
      </c>
      <c r="B85" s="192">
        <v>1454</v>
      </c>
      <c r="C85" s="194">
        <v>1694</v>
      </c>
      <c r="D85" s="194">
        <v>1994</v>
      </c>
      <c r="E85" s="198">
        <f t="shared" si="4"/>
        <v>117.7</v>
      </c>
      <c r="F85" s="199">
        <f t="shared" si="5"/>
        <v>105.2</v>
      </c>
      <c r="G85" s="76" t="s">
        <v>777</v>
      </c>
      <c r="H85" s="77">
        <v>979</v>
      </c>
      <c r="I85" s="76"/>
      <c r="L85" t="s">
        <v>35</v>
      </c>
      <c r="M85">
        <v>1896</v>
      </c>
      <c r="N85"/>
      <c r="O85"/>
      <c r="P85"/>
      <c r="Q85"/>
    </row>
    <row r="86" spans="1:17" ht="24.95" customHeight="1">
      <c r="A86" s="193" t="s">
        <v>38</v>
      </c>
      <c r="B86" s="192">
        <v>430</v>
      </c>
      <c r="C86" s="194">
        <v>430</v>
      </c>
      <c r="D86" s="194">
        <v>304</v>
      </c>
      <c r="E86" s="198">
        <f t="shared" si="4"/>
        <v>70.7</v>
      </c>
      <c r="F86" s="199">
        <f t="shared" si="5"/>
        <v>113.9</v>
      </c>
      <c r="G86" s="76" t="s">
        <v>742</v>
      </c>
      <c r="H86" s="77">
        <v>316</v>
      </c>
      <c r="I86" s="76"/>
      <c r="L86" t="s">
        <v>37</v>
      </c>
      <c r="M86">
        <v>267</v>
      </c>
      <c r="N86"/>
      <c r="O86"/>
      <c r="P86"/>
      <c r="Q86"/>
    </row>
    <row r="87" spans="1:17" ht="24.95" customHeight="1">
      <c r="A87" s="193" t="s">
        <v>1277</v>
      </c>
      <c r="B87" s="192">
        <v>309</v>
      </c>
      <c r="C87" s="194">
        <v>309</v>
      </c>
      <c r="D87" s="194">
        <v>532</v>
      </c>
      <c r="E87" s="198">
        <f t="shared" si="4"/>
        <v>172.2</v>
      </c>
      <c r="F87" s="199">
        <f t="shared" si="5"/>
        <v>192.8</v>
      </c>
      <c r="G87" s="76" t="s">
        <v>743</v>
      </c>
      <c r="H87" s="77">
        <v>663</v>
      </c>
      <c r="I87" s="76"/>
      <c r="M87">
        <v>276</v>
      </c>
      <c r="N87"/>
      <c r="O87"/>
      <c r="P87"/>
      <c r="Q87"/>
    </row>
    <row r="88" spans="1:17" ht="24.95" customHeight="1">
      <c r="A88" s="193" t="s">
        <v>1353</v>
      </c>
      <c r="B88" s="192">
        <v>65</v>
      </c>
      <c r="C88" s="194">
        <v>65</v>
      </c>
      <c r="D88" s="194">
        <v>65</v>
      </c>
      <c r="E88" s="198">
        <f t="shared" si="4"/>
        <v>100</v>
      </c>
      <c r="F88" s="199">
        <f t="shared" si="5"/>
        <v>0</v>
      </c>
      <c r="G88" s="76" t="s">
        <v>778</v>
      </c>
      <c r="H88" s="77"/>
      <c r="I88" s="76"/>
      <c r="N88"/>
      <c r="O88"/>
      <c r="P88"/>
      <c r="Q88"/>
    </row>
    <row r="89" spans="1:17" ht="24.95" customHeight="1">
      <c r="A89" s="193" t="s">
        <v>48</v>
      </c>
      <c r="B89" s="192">
        <v>669</v>
      </c>
      <c r="C89" s="194">
        <v>758</v>
      </c>
      <c r="D89" s="194">
        <v>880</v>
      </c>
      <c r="E89" s="198">
        <f t="shared" si="4"/>
        <v>116.1</v>
      </c>
      <c r="F89" s="199">
        <f t="shared" si="5"/>
        <v>114.4</v>
      </c>
      <c r="G89" s="76" t="s">
        <v>778</v>
      </c>
      <c r="H89" s="77"/>
      <c r="I89" s="76"/>
      <c r="L89" t="s">
        <v>47</v>
      </c>
      <c r="M89">
        <v>769</v>
      </c>
      <c r="N89"/>
      <c r="O89"/>
    </row>
    <row r="90" spans="1:17" ht="24.95" customHeight="1">
      <c r="A90" s="193" t="s">
        <v>584</v>
      </c>
      <c r="B90" s="192">
        <f>SUM(B91:B91)</f>
        <v>500</v>
      </c>
      <c r="C90" s="192">
        <v>200</v>
      </c>
      <c r="D90" s="192">
        <f>SUM(D91:D91)</f>
        <v>0</v>
      </c>
      <c r="E90" s="198" t="str">
        <f t="shared" si="4"/>
        <v/>
      </c>
      <c r="F90" s="199">
        <f t="shared" si="5"/>
        <v>0</v>
      </c>
      <c r="G90" s="76" t="s">
        <v>779</v>
      </c>
      <c r="H90" s="77">
        <v>26552</v>
      </c>
      <c r="I90" s="76"/>
      <c r="L90" t="s">
        <v>1408</v>
      </c>
    </row>
    <row r="91" spans="1:17" ht="24.95" customHeight="1">
      <c r="A91" s="193" t="s">
        <v>1047</v>
      </c>
      <c r="B91" s="192">
        <v>500</v>
      </c>
      <c r="C91" s="194">
        <v>200</v>
      </c>
      <c r="D91" s="194"/>
      <c r="E91" s="198" t="str">
        <f t="shared" si="4"/>
        <v/>
      </c>
      <c r="F91" s="199">
        <f t="shared" si="5"/>
        <v>0</v>
      </c>
      <c r="G91" s="76" t="s">
        <v>780</v>
      </c>
      <c r="H91" s="77">
        <v>1225</v>
      </c>
      <c r="I91" s="76"/>
      <c r="L91" t="s">
        <v>1409</v>
      </c>
    </row>
    <row r="92" spans="1:17" ht="24.95" customHeight="1">
      <c r="A92" s="193" t="s">
        <v>1354</v>
      </c>
      <c r="B92" s="192">
        <f>SUM(B93,B95,B99,B102,B105)</f>
        <v>14924</v>
      </c>
      <c r="C92" s="192">
        <v>17299</v>
      </c>
      <c r="D92" s="192">
        <f>SUM(D93,D95,D99,D102,D105)</f>
        <v>21498</v>
      </c>
      <c r="E92" s="198">
        <f t="shared" si="4"/>
        <v>124.3</v>
      </c>
      <c r="F92" s="199">
        <f t="shared" si="5"/>
        <v>111.4</v>
      </c>
      <c r="G92" s="76" t="s">
        <v>781</v>
      </c>
      <c r="H92" s="77">
        <v>212</v>
      </c>
      <c r="I92" s="76"/>
      <c r="L92" t="s">
        <v>104</v>
      </c>
      <c r="M92">
        <v>19295</v>
      </c>
      <c r="P92"/>
      <c r="Q92"/>
    </row>
    <row r="93" spans="1:17" ht="24.95" customHeight="1">
      <c r="A93" s="193" t="s">
        <v>1280</v>
      </c>
      <c r="B93" s="192">
        <f>SUM(B94:B94)</f>
        <v>212</v>
      </c>
      <c r="C93" s="192">
        <v>212</v>
      </c>
      <c r="D93" s="192">
        <f>SUM(D94:D94)</f>
        <v>88</v>
      </c>
      <c r="E93" s="198">
        <f t="shared" si="4"/>
        <v>41.5</v>
      </c>
      <c r="F93" s="199">
        <f t="shared" si="5"/>
        <v>41.7</v>
      </c>
      <c r="G93" s="76" t="s">
        <v>782</v>
      </c>
      <c r="H93" s="77">
        <v>1013</v>
      </c>
      <c r="I93" s="76"/>
      <c r="L93" t="s">
        <v>105</v>
      </c>
      <c r="M93">
        <v>211</v>
      </c>
    </row>
    <row r="94" spans="1:17" ht="24.95" customHeight="1">
      <c r="A94" s="193" t="s">
        <v>1281</v>
      </c>
      <c r="B94" s="192">
        <v>212</v>
      </c>
      <c r="C94" s="194">
        <v>212</v>
      </c>
      <c r="D94" s="194">
        <v>88</v>
      </c>
      <c r="E94" s="198">
        <f t="shared" si="4"/>
        <v>41.5</v>
      </c>
      <c r="F94" s="199">
        <f t="shared" si="5"/>
        <v>41.7</v>
      </c>
      <c r="G94" s="76" t="s">
        <v>783</v>
      </c>
      <c r="H94" s="77">
        <v>15963</v>
      </c>
      <c r="I94" s="76"/>
      <c r="L94" t="s">
        <v>106</v>
      </c>
      <c r="M94">
        <v>211</v>
      </c>
    </row>
    <row r="95" spans="1:17" ht="24.95" customHeight="1">
      <c r="A95" s="193" t="s">
        <v>109</v>
      </c>
      <c r="B95" s="192">
        <f>SUM(B96:B98)</f>
        <v>13544</v>
      </c>
      <c r="C95" s="192">
        <v>15509</v>
      </c>
      <c r="D95" s="192">
        <f>SUM(D96:D98)</f>
        <v>19426</v>
      </c>
      <c r="E95" s="198">
        <f t="shared" si="4"/>
        <v>125.3</v>
      </c>
      <c r="F95" s="199">
        <f t="shared" si="5"/>
        <v>113</v>
      </c>
      <c r="G95" s="76" t="s">
        <v>742</v>
      </c>
      <c r="H95" s="77">
        <v>8261</v>
      </c>
      <c r="I95" s="76"/>
      <c r="L95" t="s">
        <v>108</v>
      </c>
      <c r="M95">
        <v>17188</v>
      </c>
    </row>
    <row r="96" spans="1:17" ht="24.95" customHeight="1">
      <c r="A96" s="193" t="s">
        <v>36</v>
      </c>
      <c r="B96" s="192">
        <v>10134</v>
      </c>
      <c r="C96" s="194">
        <v>12099</v>
      </c>
      <c r="D96" s="194">
        <v>12571</v>
      </c>
      <c r="E96" s="198">
        <f t="shared" si="4"/>
        <v>103.9</v>
      </c>
      <c r="F96" s="199">
        <f t="shared" si="5"/>
        <v>100</v>
      </c>
      <c r="G96" s="76" t="s">
        <v>743</v>
      </c>
      <c r="H96" s="77">
        <v>7702</v>
      </c>
      <c r="I96" s="76"/>
      <c r="L96" t="s">
        <v>35</v>
      </c>
      <c r="M96">
        <v>12574</v>
      </c>
    </row>
    <row r="97" spans="1:13" ht="24.95" customHeight="1">
      <c r="A97" s="193" t="s">
        <v>38</v>
      </c>
      <c r="B97" s="192">
        <v>3410</v>
      </c>
      <c r="C97" s="194">
        <v>3410</v>
      </c>
      <c r="D97" s="194">
        <v>6835</v>
      </c>
      <c r="E97" s="198">
        <f t="shared" si="4"/>
        <v>200.4</v>
      </c>
      <c r="F97" s="199">
        <f t="shared" si="5"/>
        <v>148.1</v>
      </c>
      <c r="G97" s="76" t="s">
        <v>784</v>
      </c>
      <c r="H97" s="77">
        <v>3435</v>
      </c>
      <c r="I97" s="76"/>
      <c r="L97" t="s">
        <v>37</v>
      </c>
      <c r="M97">
        <v>4614</v>
      </c>
    </row>
    <row r="98" spans="1:13" ht="24.95" customHeight="1">
      <c r="A98" s="193" t="s">
        <v>1282</v>
      </c>
      <c r="B98" s="192"/>
      <c r="C98" s="194">
        <v>0</v>
      </c>
      <c r="D98" s="194">
        <v>20</v>
      </c>
      <c r="E98" s="198" t="str">
        <f t="shared" si="4"/>
        <v/>
      </c>
      <c r="F98" s="199">
        <f t="shared" si="5"/>
        <v>0</v>
      </c>
      <c r="G98" s="76" t="s">
        <v>742</v>
      </c>
      <c r="H98" s="77">
        <v>1329</v>
      </c>
      <c r="I98" s="76"/>
    </row>
    <row r="99" spans="1:13" ht="24.95" customHeight="1">
      <c r="A99" s="193" t="s">
        <v>111</v>
      </c>
      <c r="B99" s="192">
        <f>SUM(B100:B100)</f>
        <v>0</v>
      </c>
      <c r="C99" s="192">
        <v>303</v>
      </c>
      <c r="D99" s="192">
        <f>SUM(D100:D100)</f>
        <v>130</v>
      </c>
      <c r="E99" s="198">
        <f t="shared" si="4"/>
        <v>42.9</v>
      </c>
      <c r="F99" s="199">
        <f t="shared" si="5"/>
        <v>83.3</v>
      </c>
      <c r="G99" s="76" t="s">
        <v>743</v>
      </c>
      <c r="H99" s="77">
        <v>2106</v>
      </c>
      <c r="I99" s="76"/>
      <c r="L99" t="s">
        <v>110</v>
      </c>
      <c r="M99">
        <v>156</v>
      </c>
    </row>
    <row r="100" spans="1:13" ht="24.95" customHeight="1">
      <c r="A100" s="193" t="s">
        <v>36</v>
      </c>
      <c r="B100" s="192"/>
      <c r="C100" s="194">
        <v>303</v>
      </c>
      <c r="D100" s="194">
        <v>130</v>
      </c>
      <c r="E100" s="198">
        <f t="shared" si="4"/>
        <v>42.9</v>
      </c>
      <c r="F100" s="199">
        <f t="shared" si="5"/>
        <v>1083.3</v>
      </c>
      <c r="G100" s="76" t="s">
        <v>785</v>
      </c>
      <c r="H100" s="77">
        <v>4565</v>
      </c>
      <c r="I100" s="76"/>
      <c r="L100" t="s">
        <v>35</v>
      </c>
      <c r="M100">
        <v>12</v>
      </c>
    </row>
    <row r="101" spans="1:13" ht="24.95" customHeight="1">
      <c r="A101" s="193" t="s">
        <v>1412</v>
      </c>
      <c r="B101" s="192"/>
      <c r="C101" s="194"/>
      <c r="D101" s="194"/>
      <c r="E101" s="198" t="str">
        <f t="shared" si="4"/>
        <v/>
      </c>
      <c r="F101" s="199">
        <f t="shared" si="5"/>
        <v>0</v>
      </c>
      <c r="G101" s="76" t="s">
        <v>743</v>
      </c>
      <c r="H101" s="77">
        <v>2356</v>
      </c>
      <c r="I101" s="76"/>
      <c r="L101" t="s">
        <v>1411</v>
      </c>
      <c r="M101">
        <v>144</v>
      </c>
    </row>
    <row r="102" spans="1:13" ht="24.95" customHeight="1">
      <c r="A102" s="193" t="s">
        <v>113</v>
      </c>
      <c r="B102" s="192">
        <f>SUM(B103:B104)</f>
        <v>0</v>
      </c>
      <c r="C102" s="192">
        <v>0</v>
      </c>
      <c r="D102" s="192">
        <f>SUM(D103:D104)</f>
        <v>540</v>
      </c>
      <c r="E102" s="198" t="str">
        <f t="shared" si="4"/>
        <v/>
      </c>
      <c r="F102" s="199">
        <f t="shared" si="5"/>
        <v>216</v>
      </c>
      <c r="G102" s="76" t="s">
        <v>786</v>
      </c>
      <c r="H102" s="77">
        <v>1364</v>
      </c>
      <c r="I102" s="76"/>
      <c r="L102" t="s">
        <v>112</v>
      </c>
      <c r="M102">
        <v>250</v>
      </c>
    </row>
    <row r="103" spans="1:13" ht="24.95" customHeight="1">
      <c r="A103" s="193" t="s">
        <v>36</v>
      </c>
      <c r="B103" s="192"/>
      <c r="C103" s="194">
        <v>0</v>
      </c>
      <c r="D103" s="194">
        <v>239</v>
      </c>
      <c r="E103" s="198" t="str">
        <f t="shared" si="4"/>
        <v/>
      </c>
      <c r="F103" s="199">
        <f t="shared" si="5"/>
        <v>0</v>
      </c>
      <c r="G103" s="76" t="s">
        <v>742</v>
      </c>
      <c r="H103" s="77">
        <v>979</v>
      </c>
      <c r="I103" s="76"/>
    </row>
    <row r="104" spans="1:13" ht="24.95" customHeight="1">
      <c r="A104" s="193" t="s">
        <v>38</v>
      </c>
      <c r="B104" s="192"/>
      <c r="C104" s="194">
        <v>0</v>
      </c>
      <c r="D104" s="194">
        <v>301</v>
      </c>
      <c r="E104" s="198" t="str">
        <f t="shared" si="4"/>
        <v/>
      </c>
      <c r="F104" s="199">
        <f t="shared" si="5"/>
        <v>120.4</v>
      </c>
      <c r="G104" s="76" t="s">
        <v>743</v>
      </c>
      <c r="H104" s="77">
        <v>385</v>
      </c>
      <c r="I104" s="76"/>
      <c r="L104" t="s">
        <v>37</v>
      </c>
      <c r="M104">
        <v>250</v>
      </c>
    </row>
    <row r="105" spans="1:13" ht="24.95" customHeight="1">
      <c r="A105" s="193" t="s">
        <v>115</v>
      </c>
      <c r="B105" s="192">
        <f>SUM(B106:B108)</f>
        <v>1168</v>
      </c>
      <c r="C105" s="192">
        <v>1275</v>
      </c>
      <c r="D105" s="192">
        <f>SUM(D106:D108)</f>
        <v>1314</v>
      </c>
      <c r="E105" s="198">
        <f t="shared" si="4"/>
        <v>103.1</v>
      </c>
      <c r="F105" s="199">
        <f t="shared" si="5"/>
        <v>88.2</v>
      </c>
      <c r="G105" s="76" t="s">
        <v>787</v>
      </c>
      <c r="H105" s="77"/>
      <c r="I105" s="76"/>
      <c r="L105" t="s">
        <v>114</v>
      </c>
      <c r="M105">
        <v>1490</v>
      </c>
    </row>
    <row r="106" spans="1:13" ht="24.95" customHeight="1">
      <c r="A106" s="193" t="s">
        <v>36</v>
      </c>
      <c r="B106" s="192">
        <v>740</v>
      </c>
      <c r="C106" s="194">
        <v>847</v>
      </c>
      <c r="D106" s="194">
        <v>984</v>
      </c>
      <c r="E106" s="198">
        <f t="shared" si="4"/>
        <v>116.2</v>
      </c>
      <c r="F106" s="199">
        <f t="shared" si="5"/>
        <v>93.3</v>
      </c>
      <c r="G106" s="76" t="s">
        <v>788</v>
      </c>
      <c r="H106" s="77"/>
      <c r="I106" s="76"/>
      <c r="L106" t="s">
        <v>35</v>
      </c>
      <c r="M106">
        <v>1055</v>
      </c>
    </row>
    <row r="107" spans="1:13" ht="24.95" customHeight="1">
      <c r="A107" s="193" t="s">
        <v>38</v>
      </c>
      <c r="B107" s="192">
        <v>428</v>
      </c>
      <c r="C107" s="194">
        <v>428</v>
      </c>
      <c r="D107" s="194">
        <v>254</v>
      </c>
      <c r="E107" s="198">
        <f t="shared" si="4"/>
        <v>59.3</v>
      </c>
      <c r="F107" s="199">
        <f t="shared" si="5"/>
        <v>58.4</v>
      </c>
      <c r="G107" s="76" t="s">
        <v>789</v>
      </c>
      <c r="H107" s="77">
        <v>42170</v>
      </c>
      <c r="I107" s="76"/>
      <c r="L107" t="s">
        <v>37</v>
      </c>
      <c r="M107">
        <v>435</v>
      </c>
    </row>
    <row r="108" spans="1:13" ht="24.95" customHeight="1">
      <c r="A108" s="193" t="s">
        <v>1242</v>
      </c>
      <c r="B108" s="192"/>
      <c r="C108" s="194">
        <v>0</v>
      </c>
      <c r="D108" s="194">
        <v>76</v>
      </c>
      <c r="E108" s="198" t="str">
        <f t="shared" si="4"/>
        <v/>
      </c>
      <c r="F108" s="199">
        <f t="shared" si="5"/>
        <v>0</v>
      </c>
      <c r="G108" s="76" t="s">
        <v>790</v>
      </c>
      <c r="H108" s="77">
        <v>483</v>
      </c>
      <c r="I108" s="76"/>
    </row>
    <row r="109" spans="1:13" ht="24.95" customHeight="1">
      <c r="A109" s="193" t="s">
        <v>1355</v>
      </c>
      <c r="B109" s="192">
        <f>SUM(B110,B113,B119,B123,B126,B128,B131,B134)</f>
        <v>66503</v>
      </c>
      <c r="C109" s="192">
        <v>73980</v>
      </c>
      <c r="D109" s="192">
        <f>SUM(D110,D113,D119,D123,D126,D128,D131,D134)</f>
        <v>86619</v>
      </c>
      <c r="E109" s="198">
        <f t="shared" si="4"/>
        <v>117.1</v>
      </c>
      <c r="F109" s="199">
        <f t="shared" si="5"/>
        <v>184</v>
      </c>
      <c r="G109" s="76" t="s">
        <v>742</v>
      </c>
      <c r="H109" s="77">
        <v>178</v>
      </c>
      <c r="I109" s="76"/>
      <c r="L109" t="s">
        <v>116</v>
      </c>
      <c r="M109">
        <v>47080</v>
      </c>
    </row>
    <row r="110" spans="1:13" ht="24.95" customHeight="1">
      <c r="A110" s="193" t="s">
        <v>119</v>
      </c>
      <c r="B110" s="192">
        <f>SUM(B111:B112)</f>
        <v>1679</v>
      </c>
      <c r="C110" s="192">
        <v>1708</v>
      </c>
      <c r="D110" s="192">
        <f>SUM(D111:D112)</f>
        <v>1683</v>
      </c>
      <c r="E110" s="198">
        <f t="shared" si="4"/>
        <v>98.5</v>
      </c>
      <c r="F110" s="199">
        <f t="shared" si="5"/>
        <v>102.9</v>
      </c>
      <c r="G110" s="76" t="s">
        <v>743</v>
      </c>
      <c r="H110" s="77">
        <v>305</v>
      </c>
      <c r="I110" s="76"/>
      <c r="L110" t="s">
        <v>118</v>
      </c>
      <c r="M110">
        <v>1635</v>
      </c>
    </row>
    <row r="111" spans="1:13" ht="24.95" customHeight="1">
      <c r="A111" s="193" t="s">
        <v>36</v>
      </c>
      <c r="B111" s="192">
        <v>1025</v>
      </c>
      <c r="C111" s="194">
        <v>1054</v>
      </c>
      <c r="D111" s="194">
        <v>1071</v>
      </c>
      <c r="E111" s="198">
        <f t="shared" si="4"/>
        <v>101.6</v>
      </c>
      <c r="F111" s="199">
        <f t="shared" si="5"/>
        <v>102.1</v>
      </c>
      <c r="G111" s="76" t="s">
        <v>791</v>
      </c>
      <c r="H111" s="77">
        <v>29347</v>
      </c>
      <c r="I111" s="76"/>
      <c r="L111" t="s">
        <v>35</v>
      </c>
      <c r="M111">
        <v>1049</v>
      </c>
    </row>
    <row r="112" spans="1:13" ht="24.95" customHeight="1">
      <c r="A112" s="193" t="s">
        <v>38</v>
      </c>
      <c r="B112" s="192">
        <v>654</v>
      </c>
      <c r="C112" s="194">
        <v>654</v>
      </c>
      <c r="D112" s="194">
        <v>612</v>
      </c>
      <c r="E112" s="198">
        <f t="shared" si="4"/>
        <v>93.6</v>
      </c>
      <c r="F112" s="199">
        <f t="shared" si="5"/>
        <v>104.4</v>
      </c>
      <c r="G112" s="76" t="s">
        <v>792</v>
      </c>
      <c r="H112" s="77">
        <v>5784</v>
      </c>
      <c r="I112" s="76"/>
      <c r="L112" t="s">
        <v>37</v>
      </c>
      <c r="M112">
        <v>586</v>
      </c>
    </row>
    <row r="113" spans="1:13" ht="24.95" customHeight="1">
      <c r="A113" s="193" t="s">
        <v>121</v>
      </c>
      <c r="B113" s="192">
        <f>SUM(B114:B118)</f>
        <v>54057</v>
      </c>
      <c r="C113" s="192">
        <v>61336</v>
      </c>
      <c r="D113" s="192">
        <f>SUM(D114:D118)</f>
        <v>72496</v>
      </c>
      <c r="E113" s="198">
        <f t="shared" si="4"/>
        <v>118.2</v>
      </c>
      <c r="F113" s="199">
        <f t="shared" si="5"/>
        <v>236.6</v>
      </c>
      <c r="G113" s="76" t="s">
        <v>793</v>
      </c>
      <c r="H113" s="77">
        <v>5914</v>
      </c>
      <c r="I113" s="76"/>
      <c r="L113" t="s">
        <v>120</v>
      </c>
      <c r="M113">
        <v>30644</v>
      </c>
    </row>
    <row r="114" spans="1:13" ht="24.95" customHeight="1">
      <c r="A114" s="193" t="s">
        <v>123</v>
      </c>
      <c r="B114" s="192">
        <v>2904</v>
      </c>
      <c r="C114" s="194">
        <v>2983</v>
      </c>
      <c r="D114" s="194">
        <v>3496</v>
      </c>
      <c r="E114" s="198">
        <f t="shared" si="4"/>
        <v>117.2</v>
      </c>
      <c r="F114" s="199">
        <f t="shared" si="5"/>
        <v>96.6</v>
      </c>
      <c r="G114" s="76" t="s">
        <v>794</v>
      </c>
      <c r="H114" s="77">
        <v>4595</v>
      </c>
      <c r="I114" s="76"/>
      <c r="L114" t="s">
        <v>122</v>
      </c>
      <c r="M114">
        <v>3618</v>
      </c>
    </row>
    <row r="115" spans="1:13" ht="24.95" customHeight="1">
      <c r="A115" s="193" t="s">
        <v>125</v>
      </c>
      <c r="B115" s="192">
        <v>22084</v>
      </c>
      <c r="C115" s="194">
        <v>25361</v>
      </c>
      <c r="D115" s="194">
        <v>30522</v>
      </c>
      <c r="E115" s="198">
        <f t="shared" si="4"/>
        <v>120.4</v>
      </c>
      <c r="F115" s="199">
        <f t="shared" si="5"/>
        <v>516.9</v>
      </c>
      <c r="G115" s="76" t="s">
        <v>795</v>
      </c>
      <c r="H115" s="77">
        <v>13054</v>
      </c>
      <c r="I115" s="76"/>
      <c r="L115" t="s">
        <v>124</v>
      </c>
      <c r="M115">
        <v>5905</v>
      </c>
    </row>
    <row r="116" spans="1:13" ht="24.95" customHeight="1">
      <c r="A116" s="193" t="s">
        <v>127</v>
      </c>
      <c r="B116" s="192">
        <v>18527</v>
      </c>
      <c r="C116" s="194">
        <v>21257</v>
      </c>
      <c r="D116" s="194">
        <v>24501</v>
      </c>
      <c r="E116" s="198">
        <f t="shared" si="4"/>
        <v>115.3</v>
      </c>
      <c r="F116" s="199">
        <f t="shared" si="5"/>
        <v>467.3</v>
      </c>
      <c r="G116" s="76"/>
      <c r="H116" s="77"/>
      <c r="I116" s="76"/>
      <c r="L116" t="s">
        <v>126</v>
      </c>
      <c r="M116">
        <v>5243</v>
      </c>
    </row>
    <row r="117" spans="1:13" ht="24.95" customHeight="1">
      <c r="A117" s="193" t="s">
        <v>129</v>
      </c>
      <c r="B117" s="192">
        <v>10542</v>
      </c>
      <c r="C117" s="194">
        <v>11735</v>
      </c>
      <c r="D117" s="194">
        <v>13006</v>
      </c>
      <c r="E117" s="198">
        <f t="shared" si="4"/>
        <v>110.8</v>
      </c>
      <c r="F117" s="199">
        <f t="shared" si="5"/>
        <v>97.9</v>
      </c>
      <c r="G117" s="76" t="s">
        <v>796</v>
      </c>
      <c r="H117" s="77">
        <v>2090</v>
      </c>
      <c r="I117" s="76"/>
      <c r="L117" t="s">
        <v>128</v>
      </c>
      <c r="M117">
        <v>13280</v>
      </c>
    </row>
    <row r="118" spans="1:13" ht="24.95" customHeight="1">
      <c r="A118" s="193" t="s">
        <v>131</v>
      </c>
      <c r="B118" s="192"/>
      <c r="C118" s="194">
        <v>0</v>
      </c>
      <c r="D118" s="194">
        <v>971</v>
      </c>
      <c r="E118" s="198" t="str">
        <f t="shared" si="4"/>
        <v/>
      </c>
      <c r="F118" s="199">
        <f t="shared" si="5"/>
        <v>37.4</v>
      </c>
      <c r="G118" s="76" t="s">
        <v>797</v>
      </c>
      <c r="H118" s="77">
        <v>311</v>
      </c>
      <c r="I118" s="76"/>
      <c r="L118" t="s">
        <v>130</v>
      </c>
      <c r="M118">
        <v>2598</v>
      </c>
    </row>
    <row r="119" spans="1:13" ht="24.95" customHeight="1">
      <c r="A119" s="193" t="s">
        <v>133</v>
      </c>
      <c r="B119" s="192">
        <f>SUM(B120:B121)</f>
        <v>2069</v>
      </c>
      <c r="C119" s="192">
        <v>2248</v>
      </c>
      <c r="D119" s="192">
        <f>SUM(D120:D121)</f>
        <v>2326</v>
      </c>
      <c r="E119" s="198">
        <f t="shared" si="4"/>
        <v>103.5</v>
      </c>
      <c r="F119" s="199">
        <f t="shared" si="5"/>
        <v>114.8</v>
      </c>
      <c r="G119" s="76" t="s">
        <v>798</v>
      </c>
      <c r="H119" s="77">
        <v>1420</v>
      </c>
      <c r="I119" s="76"/>
      <c r="L119" t="s">
        <v>132</v>
      </c>
      <c r="M119">
        <v>2026</v>
      </c>
    </row>
    <row r="120" spans="1:13" ht="24.95" customHeight="1">
      <c r="A120" s="193" t="s">
        <v>136</v>
      </c>
      <c r="B120" s="192">
        <v>205</v>
      </c>
      <c r="C120" s="194">
        <v>205</v>
      </c>
      <c r="D120" s="194">
        <v>268</v>
      </c>
      <c r="E120" s="198">
        <f t="shared" si="4"/>
        <v>130.69999999999999</v>
      </c>
      <c r="F120" s="199">
        <f t="shared" si="5"/>
        <v>90.5</v>
      </c>
      <c r="G120" s="76" t="s">
        <v>799</v>
      </c>
      <c r="H120" s="77">
        <v>359</v>
      </c>
      <c r="I120" s="76"/>
      <c r="L120" t="s">
        <v>135</v>
      </c>
      <c r="M120">
        <v>296</v>
      </c>
    </row>
    <row r="121" spans="1:13" ht="24.95" customHeight="1">
      <c r="A121" s="193" t="s">
        <v>138</v>
      </c>
      <c r="B121" s="192">
        <v>1864</v>
      </c>
      <c r="C121" s="194">
        <v>2043</v>
      </c>
      <c r="D121" s="194">
        <v>2058</v>
      </c>
      <c r="E121" s="198">
        <f t="shared" si="4"/>
        <v>100.7</v>
      </c>
      <c r="F121" s="199">
        <f t="shared" si="5"/>
        <v>129.80000000000001</v>
      </c>
      <c r="G121" s="76" t="s">
        <v>800</v>
      </c>
      <c r="H121" s="77">
        <v>590</v>
      </c>
      <c r="I121" s="76"/>
      <c r="L121" t="s">
        <v>137</v>
      </c>
      <c r="M121">
        <v>1586</v>
      </c>
    </row>
    <row r="122" spans="1:13" ht="24.95" customHeight="1">
      <c r="A122" s="193" t="s">
        <v>1414</v>
      </c>
      <c r="B122" s="192"/>
      <c r="C122" s="194"/>
      <c r="D122" s="194"/>
      <c r="E122" s="198" t="str">
        <f t="shared" si="4"/>
        <v/>
      </c>
      <c r="F122" s="199">
        <f t="shared" si="5"/>
        <v>0</v>
      </c>
      <c r="G122" s="76"/>
      <c r="H122" s="77"/>
      <c r="I122" s="76"/>
      <c r="L122" t="s">
        <v>1413</v>
      </c>
      <c r="M122">
        <v>144</v>
      </c>
    </row>
    <row r="123" spans="1:13" ht="24.95" customHeight="1">
      <c r="A123" s="193" t="s">
        <v>140</v>
      </c>
      <c r="B123" s="192">
        <f>SUM(B124:B125)</f>
        <v>409</v>
      </c>
      <c r="C123" s="192">
        <v>449</v>
      </c>
      <c r="D123" s="192">
        <f>SUM(D124:D125)</f>
        <v>529</v>
      </c>
      <c r="E123" s="198">
        <f t="shared" si="4"/>
        <v>117.8</v>
      </c>
      <c r="F123" s="199">
        <f t="shared" si="5"/>
        <v>73.900000000000006</v>
      </c>
      <c r="G123" s="76" t="s">
        <v>801</v>
      </c>
      <c r="H123" s="77">
        <v>590</v>
      </c>
      <c r="I123" s="76"/>
      <c r="L123" t="s">
        <v>139</v>
      </c>
      <c r="M123">
        <v>716</v>
      </c>
    </row>
    <row r="124" spans="1:13" ht="24.95" customHeight="1">
      <c r="A124" s="193" t="s">
        <v>1243</v>
      </c>
      <c r="B124" s="192">
        <v>54</v>
      </c>
      <c r="C124" s="194">
        <v>54</v>
      </c>
      <c r="D124" s="194">
        <v>54</v>
      </c>
      <c r="E124" s="198">
        <f t="shared" si="4"/>
        <v>100</v>
      </c>
      <c r="F124" s="199">
        <f t="shared" si="5"/>
        <v>0</v>
      </c>
      <c r="G124" s="76" t="s">
        <v>802</v>
      </c>
      <c r="H124" s="77">
        <v>562</v>
      </c>
      <c r="I124" s="76"/>
      <c r="L124" t="s">
        <v>1410</v>
      </c>
    </row>
    <row r="125" spans="1:13" ht="24.95" customHeight="1">
      <c r="A125" s="193" t="s">
        <v>142</v>
      </c>
      <c r="B125" s="192">
        <v>355</v>
      </c>
      <c r="C125" s="194">
        <v>395</v>
      </c>
      <c r="D125" s="194">
        <v>475</v>
      </c>
      <c r="E125" s="198">
        <f t="shared" si="4"/>
        <v>120.3</v>
      </c>
      <c r="F125" s="199">
        <f t="shared" si="5"/>
        <v>66.3</v>
      </c>
      <c r="G125" s="76" t="s">
        <v>803</v>
      </c>
      <c r="H125" s="77">
        <v>562</v>
      </c>
      <c r="I125" s="76"/>
      <c r="L125" t="s">
        <v>141</v>
      </c>
      <c r="M125">
        <v>716</v>
      </c>
    </row>
    <row r="126" spans="1:13" ht="24.95" customHeight="1">
      <c r="A126" s="193" t="s">
        <v>144</v>
      </c>
      <c r="B126" s="192">
        <f>SUM(B127:B127)</f>
        <v>517</v>
      </c>
      <c r="C126" s="192">
        <v>590</v>
      </c>
      <c r="D126" s="192">
        <f>SUM(D127:D127)</f>
        <v>918</v>
      </c>
      <c r="E126" s="198">
        <f t="shared" si="4"/>
        <v>155.6</v>
      </c>
      <c r="F126" s="199">
        <f t="shared" si="5"/>
        <v>152</v>
      </c>
      <c r="G126" s="76" t="s">
        <v>804</v>
      </c>
      <c r="H126" s="77">
        <v>1502</v>
      </c>
      <c r="I126" s="76"/>
      <c r="L126" t="s">
        <v>143</v>
      </c>
      <c r="M126">
        <v>604</v>
      </c>
    </row>
    <row r="127" spans="1:13" ht="24.95" customHeight="1">
      <c r="A127" s="193" t="s">
        <v>146</v>
      </c>
      <c r="B127" s="192">
        <v>517</v>
      </c>
      <c r="C127" s="194">
        <v>590</v>
      </c>
      <c r="D127" s="194">
        <v>918</v>
      </c>
      <c r="E127" s="198">
        <f t="shared" si="4"/>
        <v>155.6</v>
      </c>
      <c r="F127" s="199">
        <f t="shared" si="5"/>
        <v>152</v>
      </c>
      <c r="G127" s="76" t="s">
        <v>805</v>
      </c>
      <c r="H127" s="77">
        <v>1033</v>
      </c>
      <c r="I127" s="76"/>
      <c r="L127" t="s">
        <v>145</v>
      </c>
      <c r="M127">
        <v>604</v>
      </c>
    </row>
    <row r="128" spans="1:13" ht="24.95" customHeight="1">
      <c r="A128" s="193" t="s">
        <v>148</v>
      </c>
      <c r="B128" s="192">
        <f>SUM(B129:B130)</f>
        <v>293</v>
      </c>
      <c r="C128" s="192">
        <v>332</v>
      </c>
      <c r="D128" s="192">
        <f>SUM(D129:D130)</f>
        <v>371</v>
      </c>
      <c r="E128" s="198">
        <f t="shared" si="4"/>
        <v>111.7</v>
      </c>
      <c r="F128" s="199">
        <f t="shared" si="5"/>
        <v>27.2</v>
      </c>
      <c r="G128" s="76" t="s">
        <v>806</v>
      </c>
      <c r="H128" s="77">
        <v>469</v>
      </c>
      <c r="I128" s="76"/>
      <c r="L128" t="s">
        <v>147</v>
      </c>
      <c r="M128">
        <v>1363</v>
      </c>
    </row>
    <row r="129" spans="1:13" ht="24.95" customHeight="1">
      <c r="A129" s="193" t="s">
        <v>151</v>
      </c>
      <c r="B129" s="192">
        <v>293</v>
      </c>
      <c r="C129" s="194">
        <v>332</v>
      </c>
      <c r="D129" s="194">
        <v>370</v>
      </c>
      <c r="E129" s="198">
        <f t="shared" si="4"/>
        <v>111.4</v>
      </c>
      <c r="F129" s="199">
        <f t="shared" si="5"/>
        <v>37.700000000000003</v>
      </c>
      <c r="G129" s="76" t="s">
        <v>807</v>
      </c>
      <c r="H129" s="77">
        <v>3221</v>
      </c>
      <c r="I129" s="76"/>
      <c r="L129" t="s">
        <v>149</v>
      </c>
      <c r="M129">
        <v>982</v>
      </c>
    </row>
    <row r="130" spans="1:13" ht="24.95" customHeight="1">
      <c r="A130" s="193" t="s">
        <v>1244</v>
      </c>
      <c r="B130" s="192"/>
      <c r="C130" s="194">
        <v>0</v>
      </c>
      <c r="D130" s="194">
        <v>1</v>
      </c>
      <c r="E130" s="198" t="str">
        <f t="shared" si="4"/>
        <v/>
      </c>
      <c r="F130" s="199">
        <f t="shared" si="5"/>
        <v>0.3</v>
      </c>
      <c r="G130" s="76" t="s">
        <v>808</v>
      </c>
      <c r="H130" s="77">
        <v>905</v>
      </c>
      <c r="I130" s="76"/>
      <c r="L130" t="s">
        <v>150</v>
      </c>
      <c r="M130">
        <v>381</v>
      </c>
    </row>
    <row r="131" spans="1:13" ht="24.95" customHeight="1">
      <c r="A131" s="193" t="s">
        <v>153</v>
      </c>
      <c r="B131" s="192">
        <f>SUM(B132:B133)</f>
        <v>1545</v>
      </c>
      <c r="C131" s="192">
        <v>1545</v>
      </c>
      <c r="D131" s="192">
        <f>SUM(D132:D133)</f>
        <v>1998</v>
      </c>
      <c r="E131" s="198">
        <f t="shared" si="4"/>
        <v>129.30000000000001</v>
      </c>
      <c r="F131" s="199">
        <f t="shared" si="5"/>
        <v>31.6</v>
      </c>
      <c r="G131" s="76" t="s">
        <v>809</v>
      </c>
      <c r="H131" s="77">
        <v>2316</v>
      </c>
      <c r="I131" s="76"/>
      <c r="L131" t="s">
        <v>152</v>
      </c>
      <c r="M131">
        <v>6313</v>
      </c>
    </row>
    <row r="132" spans="1:13" ht="24.95" customHeight="1">
      <c r="A132" s="193" t="s">
        <v>156</v>
      </c>
      <c r="B132" s="192">
        <v>885</v>
      </c>
      <c r="C132" s="194">
        <v>885</v>
      </c>
      <c r="D132" s="194">
        <v>884</v>
      </c>
      <c r="E132" s="198">
        <f t="shared" si="4"/>
        <v>99.9</v>
      </c>
      <c r="F132" s="199">
        <f t="shared" si="5"/>
        <v>99.9</v>
      </c>
      <c r="G132" s="76" t="s">
        <v>810</v>
      </c>
      <c r="H132" s="77">
        <v>4375</v>
      </c>
      <c r="I132" s="76"/>
      <c r="L132" t="s">
        <v>155</v>
      </c>
      <c r="M132">
        <v>885</v>
      </c>
    </row>
    <row r="133" spans="1:13" ht="24.95" customHeight="1">
      <c r="A133" s="193" t="s">
        <v>158</v>
      </c>
      <c r="B133" s="192">
        <v>660</v>
      </c>
      <c r="C133" s="194">
        <v>660</v>
      </c>
      <c r="D133" s="194">
        <v>1114</v>
      </c>
      <c r="E133" s="198">
        <f t="shared" si="4"/>
        <v>168.8</v>
      </c>
      <c r="F133" s="199">
        <f t="shared" si="5"/>
        <v>20.5</v>
      </c>
      <c r="G133" s="76" t="s">
        <v>811</v>
      </c>
      <c r="H133" s="77">
        <v>4375</v>
      </c>
      <c r="I133" s="76"/>
      <c r="L133" t="s">
        <v>157</v>
      </c>
      <c r="M133">
        <v>5428</v>
      </c>
    </row>
    <row r="134" spans="1:13" ht="24.95" customHeight="1">
      <c r="A134" s="193" t="s">
        <v>1050</v>
      </c>
      <c r="B134" s="192">
        <v>5934</v>
      </c>
      <c r="C134" s="194">
        <v>5772</v>
      </c>
      <c r="D134" s="192">
        <v>6298</v>
      </c>
      <c r="E134" s="198">
        <f t="shared" ref="E134:E197" si="6">IF(D134*C134=0,"",ROUND(D134/C134*100,1))</f>
        <v>109.1</v>
      </c>
      <c r="F134" s="199">
        <f t="shared" ref="F134:F197" si="7">IF(M134*D134=0,,ROUND(D134/M134*100,1))</f>
        <v>166.7</v>
      </c>
      <c r="G134" s="76" t="s">
        <v>812</v>
      </c>
      <c r="H134" s="77">
        <v>410</v>
      </c>
      <c r="I134" s="76"/>
      <c r="L134" t="s">
        <v>159</v>
      </c>
      <c r="M134">
        <v>3779</v>
      </c>
    </row>
    <row r="135" spans="1:13" ht="24.95" customHeight="1">
      <c r="A135" s="193" t="s">
        <v>1356</v>
      </c>
      <c r="B135" s="192">
        <f>SUM(B139,B142)</f>
        <v>531</v>
      </c>
      <c r="C135" s="192">
        <v>541</v>
      </c>
      <c r="D135" s="192">
        <f>SUM(D139,D142)</f>
        <v>460</v>
      </c>
      <c r="E135" s="198">
        <f t="shared" si="6"/>
        <v>85</v>
      </c>
      <c r="F135" s="199">
        <f t="shared" si="7"/>
        <v>43.7</v>
      </c>
      <c r="G135" s="76" t="s">
        <v>813</v>
      </c>
      <c r="H135" s="77">
        <v>250</v>
      </c>
      <c r="I135" s="76"/>
      <c r="L135" t="s">
        <v>160</v>
      </c>
      <c r="M135">
        <v>1053</v>
      </c>
    </row>
    <row r="136" spans="1:13" ht="24.95" customHeight="1">
      <c r="A136" s="193" t="s">
        <v>1415</v>
      </c>
      <c r="B136" s="192"/>
      <c r="C136" s="192"/>
      <c r="D136" s="192"/>
      <c r="E136" s="198" t="str">
        <f t="shared" si="6"/>
        <v/>
      </c>
      <c r="F136" s="199">
        <f t="shared" si="7"/>
        <v>0</v>
      </c>
      <c r="G136" s="76" t="s">
        <v>814</v>
      </c>
      <c r="H136" s="77">
        <v>250</v>
      </c>
      <c r="I136" s="76"/>
      <c r="L136" t="s">
        <v>162</v>
      </c>
      <c r="M136">
        <v>568</v>
      </c>
    </row>
    <row r="137" spans="1:13" ht="24.95" customHeight="1">
      <c r="A137" s="193" t="s">
        <v>1416</v>
      </c>
      <c r="B137" s="192"/>
      <c r="C137" s="192"/>
      <c r="D137" s="192"/>
      <c r="E137" s="198" t="str">
        <f t="shared" si="6"/>
        <v/>
      </c>
      <c r="F137" s="199">
        <f t="shared" si="7"/>
        <v>0</v>
      </c>
      <c r="G137" s="76"/>
      <c r="H137" s="77"/>
      <c r="I137" s="76"/>
      <c r="L137" t="s">
        <v>163</v>
      </c>
      <c r="M137">
        <v>258</v>
      </c>
    </row>
    <row r="138" spans="1:13" ht="24.95" customHeight="1">
      <c r="A138" s="193" t="s">
        <v>1417</v>
      </c>
      <c r="B138" s="192"/>
      <c r="C138" s="192"/>
      <c r="D138" s="192"/>
      <c r="E138" s="198" t="str">
        <f t="shared" si="6"/>
        <v/>
      </c>
      <c r="F138" s="199">
        <f t="shared" si="7"/>
        <v>0</v>
      </c>
      <c r="G138" s="76" t="s">
        <v>815</v>
      </c>
      <c r="H138" s="77">
        <v>160</v>
      </c>
      <c r="I138" s="76"/>
      <c r="L138" t="s">
        <v>165</v>
      </c>
      <c r="M138">
        <v>310</v>
      </c>
    </row>
    <row r="139" spans="1:13" ht="24.95" customHeight="1">
      <c r="A139" s="191" t="s">
        <v>167</v>
      </c>
      <c r="B139" s="192">
        <f>SUM(B140:B141)</f>
        <v>231</v>
      </c>
      <c r="C139" s="192">
        <v>241</v>
      </c>
      <c r="D139" s="192">
        <f>SUM(D140:D141)</f>
        <v>247</v>
      </c>
      <c r="E139" s="198">
        <f t="shared" si="6"/>
        <v>102.5</v>
      </c>
      <c r="F139" s="199">
        <f t="shared" si="7"/>
        <v>128</v>
      </c>
      <c r="G139" s="76" t="s">
        <v>814</v>
      </c>
      <c r="H139" s="77">
        <v>80</v>
      </c>
      <c r="I139" s="76"/>
      <c r="L139" t="s">
        <v>166</v>
      </c>
      <c r="M139">
        <v>193</v>
      </c>
    </row>
    <row r="140" spans="1:13" ht="24.95" customHeight="1">
      <c r="A140" s="191" t="s">
        <v>164</v>
      </c>
      <c r="B140" s="192">
        <v>56</v>
      </c>
      <c r="C140" s="194">
        <v>66</v>
      </c>
      <c r="D140" s="192">
        <v>62</v>
      </c>
      <c r="E140" s="198">
        <f t="shared" si="6"/>
        <v>93.9</v>
      </c>
      <c r="F140" s="199">
        <f t="shared" si="7"/>
        <v>68.099999999999994</v>
      </c>
      <c r="G140" s="76" t="s">
        <v>816</v>
      </c>
      <c r="H140" s="77">
        <v>80</v>
      </c>
      <c r="I140" s="76"/>
      <c r="L140" t="s">
        <v>163</v>
      </c>
      <c r="M140">
        <v>91</v>
      </c>
    </row>
    <row r="141" spans="1:13" ht="24.95" customHeight="1">
      <c r="A141" s="191" t="s">
        <v>169</v>
      </c>
      <c r="B141" s="192">
        <v>175</v>
      </c>
      <c r="C141" s="194">
        <v>175</v>
      </c>
      <c r="D141" s="192">
        <v>185</v>
      </c>
      <c r="E141" s="198">
        <f t="shared" si="6"/>
        <v>105.7</v>
      </c>
      <c r="F141" s="199">
        <f t="shared" si="7"/>
        <v>181.4</v>
      </c>
      <c r="G141" s="76" t="s">
        <v>817</v>
      </c>
      <c r="H141" s="77"/>
      <c r="I141" s="76"/>
      <c r="L141" t="s">
        <v>168</v>
      </c>
      <c r="M141">
        <v>102</v>
      </c>
    </row>
    <row r="142" spans="1:13" ht="24.95" customHeight="1">
      <c r="A142" s="191" t="s">
        <v>171</v>
      </c>
      <c r="B142" s="192">
        <f>SUM(B143:B143)</f>
        <v>300</v>
      </c>
      <c r="C142" s="192">
        <v>300</v>
      </c>
      <c r="D142" s="192">
        <f>SUM(D143:D143)</f>
        <v>213</v>
      </c>
      <c r="E142" s="198">
        <f t="shared" si="6"/>
        <v>71</v>
      </c>
      <c r="F142" s="199">
        <f t="shared" si="7"/>
        <v>72.900000000000006</v>
      </c>
      <c r="G142" s="76" t="s">
        <v>818</v>
      </c>
      <c r="H142" s="77"/>
      <c r="I142" s="76"/>
      <c r="L142" t="s">
        <v>170</v>
      </c>
      <c r="M142">
        <v>292</v>
      </c>
    </row>
    <row r="143" spans="1:13" ht="24.95" customHeight="1">
      <c r="A143" s="191" t="s">
        <v>173</v>
      </c>
      <c r="B143" s="192">
        <v>300</v>
      </c>
      <c r="C143" s="194">
        <v>300</v>
      </c>
      <c r="D143" s="192">
        <v>213</v>
      </c>
      <c r="E143" s="198">
        <f t="shared" si="6"/>
        <v>71</v>
      </c>
      <c r="F143" s="199">
        <f t="shared" si="7"/>
        <v>72.900000000000006</v>
      </c>
      <c r="G143" s="76" t="s">
        <v>819</v>
      </c>
      <c r="H143" s="77">
        <v>4391</v>
      </c>
      <c r="I143" s="76"/>
      <c r="L143" t="s">
        <v>172</v>
      </c>
      <c r="M143">
        <v>292</v>
      </c>
    </row>
    <row r="144" spans="1:13" ht="24.95" customHeight="1">
      <c r="A144" s="191" t="s">
        <v>1357</v>
      </c>
      <c r="B144" s="192">
        <f>SUM(B145,B154,B157,B160,B164,B167)</f>
        <v>3385</v>
      </c>
      <c r="C144" s="192">
        <v>3609</v>
      </c>
      <c r="D144" s="192">
        <f>SUM(D145,D154,D157,D160,D164,D167)</f>
        <v>3768</v>
      </c>
      <c r="E144" s="198">
        <f t="shared" si="6"/>
        <v>104.4</v>
      </c>
      <c r="F144" s="199">
        <f t="shared" si="7"/>
        <v>85.8</v>
      </c>
      <c r="G144" s="76" t="s">
        <v>820</v>
      </c>
      <c r="H144" s="77">
        <v>855</v>
      </c>
      <c r="I144" s="76"/>
      <c r="L144" t="s">
        <v>174</v>
      </c>
      <c r="M144">
        <v>4390</v>
      </c>
    </row>
    <row r="145" spans="1:16" ht="24.95" customHeight="1">
      <c r="A145" s="191" t="s">
        <v>1284</v>
      </c>
      <c r="B145" s="192">
        <f>SUM(B146:B153)</f>
        <v>1032</v>
      </c>
      <c r="C145" s="192">
        <v>1078</v>
      </c>
      <c r="D145" s="192">
        <f>SUM(D146:D153)</f>
        <v>584</v>
      </c>
      <c r="E145" s="198">
        <f t="shared" si="6"/>
        <v>54.2</v>
      </c>
      <c r="F145" s="199">
        <f t="shared" si="7"/>
        <v>32.799999999999997</v>
      </c>
      <c r="G145" s="76" t="s">
        <v>742</v>
      </c>
      <c r="H145" s="77">
        <v>224</v>
      </c>
      <c r="I145" s="76"/>
      <c r="L145" t="s">
        <v>175</v>
      </c>
      <c r="M145">
        <v>1778</v>
      </c>
      <c r="O145"/>
      <c r="P145"/>
    </row>
    <row r="146" spans="1:16" ht="24.95" customHeight="1">
      <c r="A146" s="191" t="s">
        <v>36</v>
      </c>
      <c r="B146" s="192">
        <v>271</v>
      </c>
      <c r="C146" s="194">
        <v>314</v>
      </c>
      <c r="D146" s="192">
        <v>295</v>
      </c>
      <c r="E146" s="198">
        <f t="shared" si="6"/>
        <v>93.9</v>
      </c>
      <c r="F146" s="199">
        <f t="shared" si="7"/>
        <v>81.900000000000006</v>
      </c>
      <c r="G146" s="76" t="s">
        <v>743</v>
      </c>
      <c r="H146" s="77">
        <v>31</v>
      </c>
      <c r="I146" s="76"/>
      <c r="L146" t="s">
        <v>35</v>
      </c>
      <c r="M146">
        <v>360</v>
      </c>
      <c r="O146"/>
      <c r="P146"/>
    </row>
    <row r="147" spans="1:16" ht="24.95" customHeight="1">
      <c r="A147" s="191" t="s">
        <v>38</v>
      </c>
      <c r="B147" s="192">
        <v>50</v>
      </c>
      <c r="C147" s="194">
        <v>50</v>
      </c>
      <c r="D147" s="192">
        <v>46</v>
      </c>
      <c r="E147" s="198">
        <f t="shared" si="6"/>
        <v>92</v>
      </c>
      <c r="F147" s="199">
        <f t="shared" si="7"/>
        <v>6.9</v>
      </c>
      <c r="G147" s="76" t="s">
        <v>821</v>
      </c>
      <c r="H147" s="77">
        <v>251</v>
      </c>
      <c r="I147" s="76"/>
      <c r="L147" t="s">
        <v>37</v>
      </c>
      <c r="M147">
        <v>667</v>
      </c>
      <c r="O147"/>
      <c r="P147"/>
    </row>
    <row r="148" spans="1:16" ht="24.95" customHeight="1">
      <c r="A148" s="191" t="s">
        <v>177</v>
      </c>
      <c r="B148" s="192">
        <v>126</v>
      </c>
      <c r="C148" s="194">
        <v>126</v>
      </c>
      <c r="D148" s="192">
        <v>46</v>
      </c>
      <c r="E148" s="198">
        <f t="shared" si="6"/>
        <v>36.5</v>
      </c>
      <c r="F148" s="199">
        <f t="shared" si="7"/>
        <v>16.7</v>
      </c>
      <c r="G148" s="76" t="s">
        <v>822</v>
      </c>
      <c r="H148" s="77">
        <v>224</v>
      </c>
      <c r="I148" s="76"/>
      <c r="L148" t="s">
        <v>176</v>
      </c>
      <c r="M148">
        <v>276</v>
      </c>
      <c r="O148"/>
      <c r="P148"/>
    </row>
    <row r="149" spans="1:16" ht="24.95" customHeight="1">
      <c r="A149" s="191" t="s">
        <v>1419</v>
      </c>
      <c r="B149" s="192"/>
      <c r="C149" s="194"/>
      <c r="D149" s="192"/>
      <c r="E149" s="198" t="str">
        <f t="shared" si="6"/>
        <v/>
      </c>
      <c r="F149" s="199">
        <f t="shared" si="7"/>
        <v>0</v>
      </c>
      <c r="G149" s="76" t="s">
        <v>823</v>
      </c>
      <c r="H149" s="77">
        <v>42</v>
      </c>
      <c r="I149" s="76"/>
      <c r="L149" t="s">
        <v>1418</v>
      </c>
      <c r="M149">
        <v>199</v>
      </c>
    </row>
    <row r="150" spans="1:16" ht="24.95" customHeight="1">
      <c r="A150" s="191" t="s">
        <v>180</v>
      </c>
      <c r="B150" s="192">
        <v>37</v>
      </c>
      <c r="C150" s="194">
        <v>40</v>
      </c>
      <c r="D150" s="192">
        <v>64</v>
      </c>
      <c r="E150" s="198">
        <f t="shared" si="6"/>
        <v>160</v>
      </c>
      <c r="F150" s="199">
        <f t="shared" si="7"/>
        <v>156.1</v>
      </c>
      <c r="G150" s="76" t="s">
        <v>824</v>
      </c>
      <c r="H150" s="77">
        <v>83</v>
      </c>
      <c r="I150" s="76"/>
      <c r="L150" t="s">
        <v>179</v>
      </c>
      <c r="M150">
        <v>41</v>
      </c>
    </row>
    <row r="151" spans="1:16" ht="24.95" customHeight="1">
      <c r="A151" s="191" t="s">
        <v>1285</v>
      </c>
      <c r="B151" s="192"/>
      <c r="C151" s="194">
        <v>0</v>
      </c>
      <c r="D151" s="192">
        <v>19</v>
      </c>
      <c r="E151" s="198" t="str">
        <f t="shared" si="6"/>
        <v/>
      </c>
      <c r="F151" s="199">
        <f t="shared" si="7"/>
        <v>0</v>
      </c>
      <c r="G151" s="76"/>
      <c r="H151" s="77"/>
      <c r="I151" s="76"/>
    </row>
    <row r="152" spans="1:16" ht="24.95" customHeight="1">
      <c r="A152" s="191" t="s">
        <v>1421</v>
      </c>
      <c r="B152" s="192"/>
      <c r="C152" s="194"/>
      <c r="D152" s="192"/>
      <c r="E152" s="198" t="str">
        <f t="shared" si="6"/>
        <v/>
      </c>
      <c r="F152" s="199">
        <f t="shared" si="7"/>
        <v>0</v>
      </c>
      <c r="G152" s="76" t="s">
        <v>825</v>
      </c>
      <c r="H152" s="77">
        <v>82</v>
      </c>
      <c r="I152" s="76"/>
      <c r="L152" t="s">
        <v>1420</v>
      </c>
      <c r="M152">
        <v>79</v>
      </c>
    </row>
    <row r="153" spans="1:16" ht="24.95" customHeight="1">
      <c r="A153" s="191" t="s">
        <v>1286</v>
      </c>
      <c r="B153" s="192">
        <v>548</v>
      </c>
      <c r="C153" s="194">
        <v>548</v>
      </c>
      <c r="D153" s="192">
        <v>114</v>
      </c>
      <c r="E153" s="198">
        <f t="shared" si="6"/>
        <v>20.8</v>
      </c>
      <c r="F153" s="199">
        <f t="shared" si="7"/>
        <v>73.099999999999994</v>
      </c>
      <c r="G153" s="76"/>
      <c r="H153" s="77"/>
      <c r="I153" s="76"/>
      <c r="L153" t="s">
        <v>181</v>
      </c>
      <c r="M153">
        <v>156</v>
      </c>
    </row>
    <row r="154" spans="1:16" ht="24.95" customHeight="1">
      <c r="A154" s="191" t="s">
        <v>183</v>
      </c>
      <c r="B154" s="192">
        <f>SUM(B155:B155)</f>
        <v>11</v>
      </c>
      <c r="C154" s="192">
        <v>11</v>
      </c>
      <c r="D154" s="192">
        <f>SUM(D155:D155)</f>
        <v>21</v>
      </c>
      <c r="E154" s="198">
        <f t="shared" si="6"/>
        <v>190.9</v>
      </c>
      <c r="F154" s="199">
        <f t="shared" si="7"/>
        <v>35.6</v>
      </c>
      <c r="G154" s="76" t="s">
        <v>826</v>
      </c>
      <c r="H154" s="77">
        <v>52</v>
      </c>
      <c r="I154" s="76"/>
      <c r="L154" t="s">
        <v>182</v>
      </c>
      <c r="M154">
        <v>59</v>
      </c>
    </row>
    <row r="155" spans="1:16" ht="24.95" customHeight="1">
      <c r="A155" s="191" t="s">
        <v>1052</v>
      </c>
      <c r="B155" s="192">
        <v>11</v>
      </c>
      <c r="C155" s="194">
        <v>11</v>
      </c>
      <c r="D155" s="192">
        <v>21</v>
      </c>
      <c r="E155" s="198">
        <f t="shared" si="6"/>
        <v>190.9</v>
      </c>
      <c r="F155" s="199">
        <f t="shared" si="7"/>
        <v>190.9</v>
      </c>
      <c r="G155" s="76" t="s">
        <v>827</v>
      </c>
      <c r="H155" s="77">
        <v>201</v>
      </c>
      <c r="I155" s="76"/>
      <c r="L155" t="s">
        <v>184</v>
      </c>
      <c r="M155">
        <v>11</v>
      </c>
    </row>
    <row r="156" spans="1:16" ht="24.95" customHeight="1">
      <c r="A156" s="191" t="s">
        <v>1423</v>
      </c>
      <c r="B156" s="192"/>
      <c r="C156" s="194"/>
      <c r="D156" s="192"/>
      <c r="E156" s="198" t="str">
        <f t="shared" si="6"/>
        <v/>
      </c>
      <c r="F156" s="199">
        <f t="shared" si="7"/>
        <v>0</v>
      </c>
      <c r="G156" s="76" t="s">
        <v>828</v>
      </c>
      <c r="H156" s="77">
        <v>134</v>
      </c>
      <c r="I156" s="76"/>
      <c r="L156" t="s">
        <v>1422</v>
      </c>
      <c r="M156">
        <v>48</v>
      </c>
    </row>
    <row r="157" spans="1:16" ht="24.95" customHeight="1">
      <c r="A157" s="191" t="s">
        <v>186</v>
      </c>
      <c r="B157" s="192">
        <f>SUM(B158:B158)</f>
        <v>0</v>
      </c>
      <c r="C157" s="192">
        <v>0</v>
      </c>
      <c r="D157" s="192">
        <f>SUM(D158:D158)</f>
        <v>83</v>
      </c>
      <c r="E157" s="198" t="str">
        <f t="shared" si="6"/>
        <v/>
      </c>
      <c r="F157" s="199">
        <f t="shared" si="7"/>
        <v>69.2</v>
      </c>
      <c r="G157" s="76" t="s">
        <v>829</v>
      </c>
      <c r="H157" s="77">
        <v>67</v>
      </c>
      <c r="I157" s="76"/>
      <c r="L157" t="s">
        <v>185</v>
      </c>
      <c r="M157">
        <v>120</v>
      </c>
    </row>
    <row r="158" spans="1:16" ht="24.95" customHeight="1">
      <c r="A158" s="191" t="s">
        <v>188</v>
      </c>
      <c r="B158" s="192"/>
      <c r="C158" s="194">
        <v>0</v>
      </c>
      <c r="D158" s="192">
        <v>83</v>
      </c>
      <c r="E158" s="198" t="str">
        <f t="shared" si="6"/>
        <v/>
      </c>
      <c r="F158" s="199">
        <f t="shared" si="7"/>
        <v>72.8</v>
      </c>
      <c r="G158" s="76" t="s">
        <v>830</v>
      </c>
      <c r="H158" s="77">
        <v>2704</v>
      </c>
      <c r="I158" s="76"/>
      <c r="L158" t="s">
        <v>187</v>
      </c>
      <c r="M158">
        <v>114</v>
      </c>
    </row>
    <row r="159" spans="1:16" ht="24.95" customHeight="1">
      <c r="A159" s="191" t="s">
        <v>1425</v>
      </c>
      <c r="B159" s="192"/>
      <c r="C159" s="194"/>
      <c r="D159" s="192"/>
      <c r="E159" s="198" t="str">
        <f t="shared" si="6"/>
        <v/>
      </c>
      <c r="F159" s="199">
        <f t="shared" si="7"/>
        <v>0</v>
      </c>
      <c r="G159" s="76" t="s">
        <v>831</v>
      </c>
      <c r="H159" s="77">
        <v>2214</v>
      </c>
      <c r="I159" s="76"/>
      <c r="L159" t="s">
        <v>1424</v>
      </c>
      <c r="M159">
        <v>6</v>
      </c>
    </row>
    <row r="160" spans="1:16" ht="24.95" customHeight="1">
      <c r="A160" s="191" t="s">
        <v>1287</v>
      </c>
      <c r="B160" s="192">
        <f>SUM(B161:B163)</f>
        <v>102</v>
      </c>
      <c r="C160" s="192">
        <v>102</v>
      </c>
      <c r="D160" s="192">
        <f>SUM(D161:D163)</f>
        <v>102</v>
      </c>
      <c r="E160" s="198">
        <f t="shared" si="6"/>
        <v>100</v>
      </c>
      <c r="F160" s="199">
        <f t="shared" si="7"/>
        <v>28.7</v>
      </c>
      <c r="G160" s="76"/>
      <c r="H160" s="77"/>
      <c r="I160" s="76"/>
      <c r="L160" t="s">
        <v>189</v>
      </c>
      <c r="M160">
        <v>355</v>
      </c>
    </row>
    <row r="161" spans="1:13" ht="24.95" customHeight="1">
      <c r="A161" s="191" t="s">
        <v>1053</v>
      </c>
      <c r="B161" s="192"/>
      <c r="C161" s="194">
        <v>0</v>
      </c>
      <c r="D161" s="192">
        <v>63</v>
      </c>
      <c r="E161" s="198" t="str">
        <f t="shared" si="6"/>
        <v/>
      </c>
      <c r="F161" s="199">
        <f t="shared" si="7"/>
        <v>76.8</v>
      </c>
      <c r="G161" s="76" t="s">
        <v>832</v>
      </c>
      <c r="H161" s="77">
        <v>197</v>
      </c>
      <c r="I161" s="76"/>
      <c r="L161" t="s">
        <v>193</v>
      </c>
      <c r="M161">
        <v>82</v>
      </c>
    </row>
    <row r="162" spans="1:13" ht="24.95" customHeight="1">
      <c r="A162" s="191" t="s">
        <v>1427</v>
      </c>
      <c r="B162" s="192"/>
      <c r="C162" s="194"/>
      <c r="D162" s="192"/>
      <c r="E162" s="198" t="str">
        <f t="shared" si="6"/>
        <v/>
      </c>
      <c r="F162" s="199">
        <f t="shared" si="7"/>
        <v>0</v>
      </c>
      <c r="G162" s="76" t="s">
        <v>833</v>
      </c>
      <c r="H162" s="77">
        <v>293</v>
      </c>
      <c r="I162" s="76"/>
      <c r="L162" t="s">
        <v>1426</v>
      </c>
      <c r="M162">
        <v>181</v>
      </c>
    </row>
    <row r="163" spans="1:13" ht="24.95" customHeight="1">
      <c r="A163" s="191" t="s">
        <v>1288</v>
      </c>
      <c r="B163" s="192">
        <v>102</v>
      </c>
      <c r="C163" s="194">
        <v>102</v>
      </c>
      <c r="D163" s="192">
        <v>39</v>
      </c>
      <c r="E163" s="198">
        <f t="shared" si="6"/>
        <v>38.200000000000003</v>
      </c>
      <c r="F163" s="199">
        <f t="shared" si="7"/>
        <v>42.4</v>
      </c>
      <c r="G163" s="76" t="s">
        <v>834</v>
      </c>
      <c r="H163" s="77">
        <v>549</v>
      </c>
      <c r="I163" s="76"/>
      <c r="L163" t="s">
        <v>194</v>
      </c>
      <c r="M163">
        <v>92</v>
      </c>
    </row>
    <row r="164" spans="1:13" ht="24.95" customHeight="1">
      <c r="A164" s="191" t="s">
        <v>1289</v>
      </c>
      <c r="B164" s="192">
        <f>SUM(B165:B166)</f>
        <v>54</v>
      </c>
      <c r="C164" s="192">
        <v>54</v>
      </c>
      <c r="D164" s="192">
        <f>SUM(D165:D166)</f>
        <v>396</v>
      </c>
      <c r="E164" s="198">
        <f t="shared" si="6"/>
        <v>733.3</v>
      </c>
      <c r="F164" s="199">
        <f t="shared" si="7"/>
        <v>21.6</v>
      </c>
      <c r="G164" s="76" t="s">
        <v>835</v>
      </c>
      <c r="H164" s="77">
        <v>549</v>
      </c>
      <c r="I164" s="76"/>
      <c r="L164" t="s">
        <v>1428</v>
      </c>
      <c r="M164">
        <v>1832</v>
      </c>
    </row>
    <row r="165" spans="1:13" ht="24.95" customHeight="1">
      <c r="A165" s="191" t="s">
        <v>192</v>
      </c>
      <c r="B165" s="192"/>
      <c r="C165" s="194">
        <v>0</v>
      </c>
      <c r="D165" s="192">
        <v>297</v>
      </c>
      <c r="E165" s="198" t="str">
        <f t="shared" si="6"/>
        <v/>
      </c>
      <c r="F165" s="199">
        <f t="shared" si="7"/>
        <v>16.2</v>
      </c>
      <c r="G165" s="76" t="s">
        <v>836</v>
      </c>
      <c r="H165" s="77">
        <v>55287</v>
      </c>
      <c r="I165" s="76"/>
      <c r="L165" t="s">
        <v>191</v>
      </c>
      <c r="M165">
        <v>1832</v>
      </c>
    </row>
    <row r="166" spans="1:13" ht="24.95" customHeight="1">
      <c r="A166" s="191" t="s">
        <v>1290</v>
      </c>
      <c r="B166" s="192">
        <v>54</v>
      </c>
      <c r="C166" s="194">
        <v>54</v>
      </c>
      <c r="D166" s="192">
        <v>99</v>
      </c>
      <c r="E166" s="198">
        <f t="shared" si="6"/>
        <v>183.3</v>
      </c>
      <c r="F166" s="199">
        <f t="shared" si="7"/>
        <v>0</v>
      </c>
      <c r="G166" s="76" t="s">
        <v>837</v>
      </c>
      <c r="H166" s="77">
        <v>3371</v>
      </c>
      <c r="I166" s="76"/>
    </row>
    <row r="167" spans="1:13" ht="24.95" customHeight="1">
      <c r="A167" s="191" t="s">
        <v>1054</v>
      </c>
      <c r="B167" s="192">
        <f>SUM(B168:B168)</f>
        <v>2186</v>
      </c>
      <c r="C167" s="192">
        <v>2364</v>
      </c>
      <c r="D167" s="192">
        <f>SUM(D168:D168)</f>
        <v>2582</v>
      </c>
      <c r="E167" s="198">
        <f t="shared" si="6"/>
        <v>109.2</v>
      </c>
      <c r="F167" s="199">
        <f t="shared" si="7"/>
        <v>1049.5999999999999</v>
      </c>
      <c r="G167" s="76" t="s">
        <v>742</v>
      </c>
      <c r="H167" s="77">
        <v>377</v>
      </c>
      <c r="I167" s="76"/>
      <c r="L167" t="s">
        <v>195</v>
      </c>
      <c r="M167">
        <v>246</v>
      </c>
    </row>
    <row r="168" spans="1:13" ht="24.95" customHeight="1">
      <c r="A168" s="191" t="s">
        <v>1055</v>
      </c>
      <c r="B168" s="192">
        <v>2186</v>
      </c>
      <c r="C168" s="194">
        <v>2364</v>
      </c>
      <c r="D168" s="192">
        <v>2582</v>
      </c>
      <c r="E168" s="198">
        <f t="shared" si="6"/>
        <v>109.2</v>
      </c>
      <c r="F168" s="199">
        <f t="shared" si="7"/>
        <v>1049.5999999999999</v>
      </c>
      <c r="G168" s="76" t="s">
        <v>743</v>
      </c>
      <c r="H168" s="77">
        <v>1843</v>
      </c>
      <c r="I168" s="76"/>
      <c r="L168" t="s">
        <v>196</v>
      </c>
      <c r="M168">
        <v>246</v>
      </c>
    </row>
    <row r="169" spans="1:13" ht="24.95" customHeight="1">
      <c r="A169" s="191" t="s">
        <v>1358</v>
      </c>
      <c r="B169" s="192">
        <f>SUM(B170,B177,B183,B191,B197,B202,B206,B210,B215,B218,B221,B224,B226,B228,B233)</f>
        <v>80384</v>
      </c>
      <c r="C169" s="192">
        <v>80015</v>
      </c>
      <c r="D169" s="192">
        <f>SUM(D170,D177,D183,D191,D197,D202,D206,D210,D215,D218,D221,D224,D226,D228,D233)</f>
        <v>87302</v>
      </c>
      <c r="E169" s="198">
        <f t="shared" si="6"/>
        <v>109.1</v>
      </c>
      <c r="F169" s="199">
        <f t="shared" si="7"/>
        <v>144.80000000000001</v>
      </c>
      <c r="G169" s="76" t="s">
        <v>838</v>
      </c>
      <c r="H169" s="77">
        <v>54</v>
      </c>
      <c r="I169" s="76"/>
      <c r="L169" t="s">
        <v>197</v>
      </c>
      <c r="M169">
        <v>60293</v>
      </c>
    </row>
    <row r="170" spans="1:13" ht="24.95" customHeight="1">
      <c r="A170" s="191" t="s">
        <v>200</v>
      </c>
      <c r="B170" s="192">
        <f>SUM(B171:B176)</f>
        <v>3124</v>
      </c>
      <c r="C170" s="192">
        <v>1472</v>
      </c>
      <c r="D170" s="192">
        <f>SUM(D171:D176)</f>
        <v>3348</v>
      </c>
      <c r="E170" s="198">
        <f t="shared" si="6"/>
        <v>227.4</v>
      </c>
      <c r="F170" s="199">
        <f t="shared" si="7"/>
        <v>213.5</v>
      </c>
      <c r="G170" s="76" t="s">
        <v>839</v>
      </c>
      <c r="H170" s="77">
        <v>147</v>
      </c>
      <c r="I170" s="76"/>
      <c r="L170" t="s">
        <v>199</v>
      </c>
      <c r="M170">
        <v>1568</v>
      </c>
    </row>
    <row r="171" spans="1:13" ht="24.95" customHeight="1">
      <c r="A171" s="191" t="s">
        <v>36</v>
      </c>
      <c r="B171" s="192">
        <v>252</v>
      </c>
      <c r="C171" s="194">
        <v>293</v>
      </c>
      <c r="D171" s="192">
        <v>336</v>
      </c>
      <c r="E171" s="198">
        <f t="shared" si="6"/>
        <v>114.7</v>
      </c>
      <c r="F171" s="199">
        <f t="shared" si="7"/>
        <v>100.3</v>
      </c>
      <c r="G171" s="76" t="s">
        <v>840</v>
      </c>
      <c r="H171" s="77">
        <v>911</v>
      </c>
      <c r="I171" s="76"/>
      <c r="L171" t="s">
        <v>35</v>
      </c>
      <c r="M171">
        <v>335</v>
      </c>
    </row>
    <row r="172" spans="1:13" ht="24.95" customHeight="1">
      <c r="A172" s="191" t="s">
        <v>38</v>
      </c>
      <c r="B172" s="192">
        <v>1871</v>
      </c>
      <c r="C172" s="194">
        <v>71</v>
      </c>
      <c r="D172" s="192">
        <v>1959</v>
      </c>
      <c r="E172" s="198">
        <f t="shared" si="6"/>
        <v>2759.2</v>
      </c>
      <c r="F172" s="199">
        <f t="shared" si="7"/>
        <v>1419.6</v>
      </c>
      <c r="G172" s="76" t="s">
        <v>841</v>
      </c>
      <c r="H172" s="77">
        <v>39</v>
      </c>
      <c r="I172" s="76"/>
      <c r="L172" t="s">
        <v>37</v>
      </c>
      <c r="M172">
        <v>138</v>
      </c>
    </row>
    <row r="173" spans="1:13" ht="24.95" customHeight="1">
      <c r="A173" s="191" t="s">
        <v>1430</v>
      </c>
      <c r="B173" s="192"/>
      <c r="C173" s="194"/>
      <c r="D173" s="192"/>
      <c r="E173" s="198" t="str">
        <f t="shared" si="6"/>
        <v/>
      </c>
      <c r="F173" s="199">
        <f t="shared" si="7"/>
        <v>0</v>
      </c>
      <c r="G173" s="76" t="s">
        <v>842</v>
      </c>
      <c r="H173" s="77">
        <v>778</v>
      </c>
      <c r="I173" s="76"/>
      <c r="L173" t="s">
        <v>1429</v>
      </c>
      <c r="M173">
        <v>52</v>
      </c>
    </row>
    <row r="174" spans="1:13" ht="24.95" customHeight="1">
      <c r="A174" s="191" t="s">
        <v>1431</v>
      </c>
      <c r="B174" s="192"/>
      <c r="C174" s="194"/>
      <c r="D174" s="192"/>
      <c r="E174" s="198" t="str">
        <f t="shared" si="6"/>
        <v/>
      </c>
      <c r="F174" s="199">
        <f t="shared" si="7"/>
        <v>0</v>
      </c>
      <c r="G174" s="76" t="s">
        <v>742</v>
      </c>
      <c r="H174" s="77">
        <v>206</v>
      </c>
      <c r="I174" s="76"/>
      <c r="L174" t="s">
        <v>201</v>
      </c>
      <c r="M174">
        <v>157</v>
      </c>
    </row>
    <row r="175" spans="1:13" ht="24.95" customHeight="1">
      <c r="A175" s="191" t="s">
        <v>203</v>
      </c>
      <c r="B175" s="192">
        <v>1001</v>
      </c>
      <c r="C175" s="194">
        <v>1108</v>
      </c>
      <c r="D175" s="192">
        <v>1048</v>
      </c>
      <c r="E175" s="198">
        <f t="shared" si="6"/>
        <v>94.6</v>
      </c>
      <c r="F175" s="199">
        <f t="shared" si="7"/>
        <v>124</v>
      </c>
      <c r="G175" s="76" t="s">
        <v>743</v>
      </c>
      <c r="H175" s="77">
        <v>105</v>
      </c>
      <c r="I175" s="76"/>
      <c r="L175" t="s">
        <v>202</v>
      </c>
      <c r="M175">
        <v>845</v>
      </c>
    </row>
    <row r="176" spans="1:13" ht="24.95" customHeight="1">
      <c r="A176" s="191" t="s">
        <v>205</v>
      </c>
      <c r="B176" s="192"/>
      <c r="C176" s="194">
        <v>0</v>
      </c>
      <c r="D176" s="192">
        <v>5</v>
      </c>
      <c r="E176" s="198" t="str">
        <f t="shared" si="6"/>
        <v/>
      </c>
      <c r="F176" s="199">
        <f t="shared" si="7"/>
        <v>12.2</v>
      </c>
      <c r="G176" s="76" t="s">
        <v>843</v>
      </c>
      <c r="H176" s="77">
        <v>1</v>
      </c>
      <c r="I176" s="76"/>
      <c r="L176" t="s">
        <v>204</v>
      </c>
      <c r="M176">
        <v>41</v>
      </c>
    </row>
    <row r="177" spans="1:17" ht="24.95" customHeight="1">
      <c r="A177" s="191" t="s">
        <v>207</v>
      </c>
      <c r="B177" s="192">
        <f>SUM(B178:B182)</f>
        <v>1133</v>
      </c>
      <c r="C177" s="192">
        <v>1187</v>
      </c>
      <c r="D177" s="192">
        <f>SUM(D178:D182)</f>
        <v>878</v>
      </c>
      <c r="E177" s="198">
        <f t="shared" si="6"/>
        <v>74</v>
      </c>
      <c r="F177" s="199">
        <f t="shared" si="7"/>
        <v>122.6</v>
      </c>
      <c r="G177" s="76" t="s">
        <v>844</v>
      </c>
      <c r="H177" s="77">
        <v>14</v>
      </c>
      <c r="I177" s="76"/>
      <c r="L177" t="s">
        <v>206</v>
      </c>
      <c r="M177">
        <v>716</v>
      </c>
    </row>
    <row r="178" spans="1:17" ht="24.95" customHeight="1">
      <c r="A178" s="191" t="s">
        <v>36</v>
      </c>
      <c r="B178" s="192">
        <v>166</v>
      </c>
      <c r="C178" s="194">
        <v>193</v>
      </c>
      <c r="D178" s="192">
        <v>218</v>
      </c>
      <c r="E178" s="198">
        <f t="shared" si="6"/>
        <v>113</v>
      </c>
      <c r="F178" s="199">
        <f t="shared" si="7"/>
        <v>111.2</v>
      </c>
      <c r="G178" s="76" t="s">
        <v>845</v>
      </c>
      <c r="H178" s="77">
        <v>230</v>
      </c>
      <c r="I178" s="76"/>
      <c r="L178" t="s">
        <v>35</v>
      </c>
      <c r="M178">
        <v>196</v>
      </c>
    </row>
    <row r="179" spans="1:17" ht="24.95" customHeight="1">
      <c r="A179" s="191" t="s">
        <v>38</v>
      </c>
      <c r="B179" s="192">
        <v>37</v>
      </c>
      <c r="C179" s="194">
        <v>37</v>
      </c>
      <c r="D179" s="192">
        <v>34</v>
      </c>
      <c r="E179" s="198">
        <f t="shared" si="6"/>
        <v>91.9</v>
      </c>
      <c r="F179" s="199">
        <f t="shared" si="7"/>
        <v>45.3</v>
      </c>
      <c r="G179" s="76" t="s">
        <v>846</v>
      </c>
      <c r="H179" s="77">
        <v>222</v>
      </c>
      <c r="I179" s="76"/>
      <c r="L179" t="s">
        <v>37</v>
      </c>
      <c r="M179">
        <v>75</v>
      </c>
    </row>
    <row r="180" spans="1:17" ht="24.95" customHeight="1">
      <c r="A180" s="191" t="s">
        <v>1433</v>
      </c>
      <c r="B180" s="192"/>
      <c r="C180" s="194"/>
      <c r="D180" s="192"/>
      <c r="E180" s="198" t="str">
        <f t="shared" si="6"/>
        <v/>
      </c>
      <c r="F180" s="199">
        <f t="shared" si="7"/>
        <v>0</v>
      </c>
      <c r="G180" s="76" t="s">
        <v>847</v>
      </c>
      <c r="H180" s="77">
        <v>25548</v>
      </c>
      <c r="I180" s="76"/>
      <c r="L180" t="s">
        <v>1432</v>
      </c>
      <c r="M180">
        <v>8</v>
      </c>
      <c r="P180"/>
      <c r="Q180"/>
    </row>
    <row r="181" spans="1:17" ht="24.95" customHeight="1">
      <c r="A181" s="191" t="s">
        <v>210</v>
      </c>
      <c r="B181" s="192">
        <v>407</v>
      </c>
      <c r="C181" s="194">
        <v>407</v>
      </c>
      <c r="D181" s="192">
        <v>54</v>
      </c>
      <c r="E181" s="198">
        <f t="shared" si="6"/>
        <v>13.3</v>
      </c>
      <c r="F181" s="199">
        <f t="shared" si="7"/>
        <v>23.2</v>
      </c>
      <c r="G181" s="76" t="s">
        <v>848</v>
      </c>
      <c r="H181" s="77">
        <v>6899</v>
      </c>
      <c r="I181" s="76"/>
      <c r="L181" t="s">
        <v>209</v>
      </c>
      <c r="M181">
        <v>233</v>
      </c>
    </row>
    <row r="182" spans="1:17" ht="24.95" customHeight="1">
      <c r="A182" s="191" t="s">
        <v>212</v>
      </c>
      <c r="B182" s="192">
        <v>523</v>
      </c>
      <c r="C182" s="194">
        <v>550</v>
      </c>
      <c r="D182" s="192">
        <v>572</v>
      </c>
      <c r="E182" s="198">
        <f t="shared" si="6"/>
        <v>104</v>
      </c>
      <c r="F182" s="199">
        <f t="shared" si="7"/>
        <v>280.39999999999998</v>
      </c>
      <c r="G182" s="76" t="s">
        <v>849</v>
      </c>
      <c r="H182" s="77">
        <v>431</v>
      </c>
      <c r="I182" s="76"/>
      <c r="L182" t="s">
        <v>211</v>
      </c>
      <c r="M182">
        <v>204</v>
      </c>
    </row>
    <row r="183" spans="1:17" ht="24.95" customHeight="1">
      <c r="A183" s="191" t="s">
        <v>214</v>
      </c>
      <c r="B183" s="192">
        <f>SUM(B184:B190)</f>
        <v>51058</v>
      </c>
      <c r="C183" s="192">
        <v>52053</v>
      </c>
      <c r="D183" s="192">
        <f t="shared" ref="D183" si="8">SUM(D184:D190)</f>
        <v>57994</v>
      </c>
      <c r="E183" s="198">
        <f t="shared" si="6"/>
        <v>111.4</v>
      </c>
      <c r="F183" s="199">
        <f t="shared" si="7"/>
        <v>199</v>
      </c>
      <c r="G183" s="76" t="s">
        <v>850</v>
      </c>
      <c r="H183" s="77">
        <v>258</v>
      </c>
      <c r="I183" s="76"/>
      <c r="L183" t="s">
        <v>213</v>
      </c>
      <c r="M183">
        <v>29146</v>
      </c>
    </row>
    <row r="184" spans="1:17" ht="24.95" customHeight="1">
      <c r="A184" s="191" t="s">
        <v>216</v>
      </c>
      <c r="B184" s="192">
        <v>693</v>
      </c>
      <c r="C184" s="194">
        <v>736</v>
      </c>
      <c r="D184" s="192">
        <v>884</v>
      </c>
      <c r="E184" s="198">
        <f t="shared" si="6"/>
        <v>120.1</v>
      </c>
      <c r="F184" s="199">
        <f t="shared" si="7"/>
        <v>101.1</v>
      </c>
      <c r="G184" s="76" t="s">
        <v>851</v>
      </c>
      <c r="H184" s="77">
        <v>16405</v>
      </c>
      <c r="I184" s="76"/>
      <c r="L184" t="s">
        <v>215</v>
      </c>
      <c r="M184">
        <v>874</v>
      </c>
    </row>
    <row r="185" spans="1:17" ht="24.95" customHeight="1">
      <c r="A185" s="191" t="s">
        <v>218</v>
      </c>
      <c r="B185" s="192">
        <v>1178</v>
      </c>
      <c r="C185" s="194">
        <v>1235</v>
      </c>
      <c r="D185" s="192">
        <v>1330</v>
      </c>
      <c r="E185" s="198">
        <f t="shared" si="6"/>
        <v>107.7</v>
      </c>
      <c r="F185" s="199">
        <f t="shared" si="7"/>
        <v>231.7</v>
      </c>
      <c r="G185" s="76" t="s">
        <v>852</v>
      </c>
      <c r="H185" s="77">
        <v>1421</v>
      </c>
      <c r="I185" s="76"/>
      <c r="L185" t="s">
        <v>217</v>
      </c>
      <c r="M185">
        <v>574</v>
      </c>
    </row>
    <row r="186" spans="1:17" ht="24.95" customHeight="1">
      <c r="A186" s="191" t="s">
        <v>220</v>
      </c>
      <c r="B186" s="192">
        <v>205</v>
      </c>
      <c r="C186" s="194">
        <v>220</v>
      </c>
      <c r="D186" s="192">
        <v>262</v>
      </c>
      <c r="E186" s="198">
        <f t="shared" si="6"/>
        <v>119.1</v>
      </c>
      <c r="F186" s="199">
        <f t="shared" si="7"/>
        <v>104.4</v>
      </c>
      <c r="G186" s="76" t="s">
        <v>853</v>
      </c>
      <c r="H186" s="77">
        <v>134</v>
      </c>
      <c r="I186" s="76"/>
      <c r="L186" t="s">
        <v>219</v>
      </c>
      <c r="M186">
        <v>251</v>
      </c>
    </row>
    <row r="187" spans="1:17" ht="24.95" customHeight="1">
      <c r="A187" s="191" t="s">
        <v>222</v>
      </c>
      <c r="B187" s="192">
        <v>14682</v>
      </c>
      <c r="C187" s="194">
        <v>15562</v>
      </c>
      <c r="D187" s="192">
        <v>14490</v>
      </c>
      <c r="E187" s="198">
        <f t="shared" si="6"/>
        <v>93.1</v>
      </c>
      <c r="F187" s="199">
        <f t="shared" si="7"/>
        <v>146</v>
      </c>
      <c r="G187" s="76" t="s">
        <v>854</v>
      </c>
      <c r="H187" s="77">
        <v>1372</v>
      </c>
      <c r="I187" s="76"/>
      <c r="L187" t="s">
        <v>221</v>
      </c>
      <c r="M187">
        <v>9922</v>
      </c>
    </row>
    <row r="188" spans="1:17" ht="24.95" customHeight="1">
      <c r="A188" s="191" t="s">
        <v>223</v>
      </c>
      <c r="B188" s="192"/>
      <c r="C188" s="194">
        <v>0</v>
      </c>
      <c r="D188" s="192">
        <v>386</v>
      </c>
      <c r="E188" s="198" t="str">
        <f t="shared" si="6"/>
        <v/>
      </c>
      <c r="F188" s="199">
        <f t="shared" si="7"/>
        <v>0</v>
      </c>
      <c r="G188" s="76" t="s">
        <v>855</v>
      </c>
      <c r="H188" s="77">
        <v>208</v>
      </c>
      <c r="I188" s="76"/>
    </row>
    <row r="189" spans="1:17" ht="24.95" customHeight="1">
      <c r="A189" s="191" t="s">
        <v>225</v>
      </c>
      <c r="B189" s="192">
        <v>34000</v>
      </c>
      <c r="C189" s="194">
        <v>34000</v>
      </c>
      <c r="D189" s="192">
        <v>40642</v>
      </c>
      <c r="E189" s="198">
        <f t="shared" si="6"/>
        <v>119.5</v>
      </c>
      <c r="F189" s="199">
        <f t="shared" si="7"/>
        <v>233.6</v>
      </c>
      <c r="G189" s="76" t="s">
        <v>856</v>
      </c>
      <c r="H189" s="77">
        <v>991</v>
      </c>
      <c r="I189" s="76"/>
      <c r="L189" t="s">
        <v>224</v>
      </c>
      <c r="M189">
        <v>17399</v>
      </c>
    </row>
    <row r="190" spans="1:17" ht="24.95" customHeight="1">
      <c r="A190" s="191" t="s">
        <v>227</v>
      </c>
      <c r="B190" s="192">
        <v>300</v>
      </c>
      <c r="C190" s="194">
        <v>300</v>
      </c>
      <c r="D190" s="192"/>
      <c r="E190" s="198" t="str">
        <f t="shared" si="6"/>
        <v/>
      </c>
      <c r="F190" s="199">
        <f t="shared" si="7"/>
        <v>0</v>
      </c>
      <c r="G190" s="76" t="s">
        <v>857</v>
      </c>
      <c r="H190" s="77">
        <v>59</v>
      </c>
      <c r="I190" s="76"/>
      <c r="L190" t="s">
        <v>226</v>
      </c>
      <c r="M190">
        <v>126</v>
      </c>
    </row>
    <row r="191" spans="1:17" ht="24.95" customHeight="1">
      <c r="A191" s="191" t="s">
        <v>229</v>
      </c>
      <c r="B191" s="192">
        <f>SUM(B192:B196)</f>
        <v>1285</v>
      </c>
      <c r="C191" s="192">
        <v>1285</v>
      </c>
      <c r="D191" s="192">
        <f>SUM(D192:D196)</f>
        <v>855</v>
      </c>
      <c r="E191" s="198">
        <f t="shared" si="6"/>
        <v>66.5</v>
      </c>
      <c r="F191" s="199">
        <f t="shared" si="7"/>
        <v>79.5</v>
      </c>
      <c r="G191" s="76" t="s">
        <v>858</v>
      </c>
      <c r="H191" s="77">
        <v>114</v>
      </c>
      <c r="I191" s="76"/>
      <c r="L191" t="s">
        <v>228</v>
      </c>
      <c r="M191">
        <v>1075</v>
      </c>
    </row>
    <row r="192" spans="1:17" ht="24.95" customHeight="1">
      <c r="A192" s="191" t="s">
        <v>231</v>
      </c>
      <c r="B192" s="192"/>
      <c r="C192" s="194">
        <v>0</v>
      </c>
      <c r="D192" s="192">
        <v>175</v>
      </c>
      <c r="E192" s="198" t="str">
        <f t="shared" si="6"/>
        <v/>
      </c>
      <c r="F192" s="199">
        <f t="shared" si="7"/>
        <v>760.9</v>
      </c>
      <c r="G192" s="76" t="s">
        <v>859</v>
      </c>
      <c r="H192" s="77">
        <v>5737</v>
      </c>
      <c r="I192" s="76"/>
      <c r="L192" t="s">
        <v>230</v>
      </c>
      <c r="M192">
        <v>23</v>
      </c>
    </row>
    <row r="193" spans="1:13" ht="24.95" customHeight="1">
      <c r="A193" s="191" t="s">
        <v>233</v>
      </c>
      <c r="B193" s="192">
        <v>748</v>
      </c>
      <c r="C193" s="194">
        <v>748</v>
      </c>
      <c r="D193" s="192">
        <v>603</v>
      </c>
      <c r="E193" s="198">
        <f t="shared" si="6"/>
        <v>80.599999999999994</v>
      </c>
      <c r="F193" s="199">
        <f t="shared" si="7"/>
        <v>82</v>
      </c>
      <c r="G193" s="76"/>
      <c r="H193" s="77"/>
      <c r="I193" s="76"/>
      <c r="L193" t="s">
        <v>232</v>
      </c>
      <c r="M193">
        <v>735</v>
      </c>
    </row>
    <row r="194" spans="1:13" ht="24.95" customHeight="1">
      <c r="A194" s="191" t="s">
        <v>235</v>
      </c>
      <c r="B194" s="192">
        <v>303</v>
      </c>
      <c r="C194" s="194">
        <v>303</v>
      </c>
      <c r="D194" s="192">
        <v>44</v>
      </c>
      <c r="E194" s="198">
        <f t="shared" si="6"/>
        <v>14.5</v>
      </c>
      <c r="F194" s="199">
        <f t="shared" si="7"/>
        <v>25.3</v>
      </c>
      <c r="G194" s="76" t="s">
        <v>860</v>
      </c>
      <c r="H194" s="77">
        <v>4723</v>
      </c>
      <c r="I194" s="76"/>
      <c r="L194" t="s">
        <v>234</v>
      </c>
      <c r="M194">
        <v>174</v>
      </c>
    </row>
    <row r="195" spans="1:13" ht="24.95" customHeight="1">
      <c r="A195" s="191" t="s">
        <v>1246</v>
      </c>
      <c r="B195" s="192"/>
      <c r="C195" s="194">
        <v>0</v>
      </c>
      <c r="D195" s="192">
        <v>6</v>
      </c>
      <c r="E195" s="198" t="str">
        <f t="shared" si="6"/>
        <v/>
      </c>
      <c r="F195" s="199">
        <f t="shared" si="7"/>
        <v>0</v>
      </c>
      <c r="G195" s="76" t="s">
        <v>861</v>
      </c>
      <c r="H195" s="77">
        <v>1007</v>
      </c>
      <c r="I195" s="76"/>
    </row>
    <row r="196" spans="1:13" ht="24.95" customHeight="1">
      <c r="A196" s="191" t="s">
        <v>237</v>
      </c>
      <c r="B196" s="192">
        <v>234</v>
      </c>
      <c r="C196" s="194">
        <v>234</v>
      </c>
      <c r="D196" s="192">
        <v>27</v>
      </c>
      <c r="E196" s="198">
        <f t="shared" si="6"/>
        <v>11.5</v>
      </c>
      <c r="F196" s="199">
        <f t="shared" si="7"/>
        <v>18.899999999999999</v>
      </c>
      <c r="G196" s="76" t="s">
        <v>862</v>
      </c>
      <c r="H196" s="77">
        <v>7</v>
      </c>
      <c r="I196" s="76"/>
      <c r="L196" t="s">
        <v>236</v>
      </c>
      <c r="M196">
        <v>143</v>
      </c>
    </row>
    <row r="197" spans="1:13" ht="24.95" customHeight="1">
      <c r="A197" s="191" t="s">
        <v>239</v>
      </c>
      <c r="B197" s="192">
        <f>SUM(B198:B201)</f>
        <v>8679</v>
      </c>
      <c r="C197" s="192">
        <v>8679</v>
      </c>
      <c r="D197" s="192">
        <f>SUM(D198:D201)</f>
        <v>5506</v>
      </c>
      <c r="E197" s="198">
        <f t="shared" si="6"/>
        <v>63.4</v>
      </c>
      <c r="F197" s="199">
        <f t="shared" si="7"/>
        <v>91.8</v>
      </c>
      <c r="G197" s="76" t="s">
        <v>863</v>
      </c>
      <c r="H197" s="77">
        <v>876</v>
      </c>
      <c r="I197" s="76"/>
      <c r="L197" t="s">
        <v>238</v>
      </c>
      <c r="M197">
        <v>5995</v>
      </c>
    </row>
    <row r="198" spans="1:13" ht="24.95" customHeight="1">
      <c r="A198" s="191" t="s">
        <v>241</v>
      </c>
      <c r="B198" s="192"/>
      <c r="C198" s="194">
        <v>0</v>
      </c>
      <c r="D198" s="192">
        <v>67</v>
      </c>
      <c r="E198" s="198" t="str">
        <f t="shared" ref="E198:E261" si="9">IF(D198*C198=0,"",ROUND(D198/C198*100,1))</f>
        <v/>
      </c>
      <c r="F198" s="199">
        <f t="shared" ref="F198:F261" si="10">IF(M198*D198=0,,ROUND(D198/M198*100,1))</f>
        <v>72.8</v>
      </c>
      <c r="G198" s="76"/>
      <c r="H198" s="77"/>
      <c r="I198" s="76"/>
      <c r="L198" t="s">
        <v>240</v>
      </c>
      <c r="M198">
        <v>92</v>
      </c>
    </row>
    <row r="199" spans="1:13" ht="24.95" customHeight="1">
      <c r="A199" s="191" t="s">
        <v>244</v>
      </c>
      <c r="B199" s="192">
        <v>6521</v>
      </c>
      <c r="C199" s="194">
        <v>6521</v>
      </c>
      <c r="D199" s="192">
        <v>5405</v>
      </c>
      <c r="E199" s="198">
        <f t="shared" si="9"/>
        <v>82.9</v>
      </c>
      <c r="F199" s="199">
        <f t="shared" si="10"/>
        <v>103.8</v>
      </c>
      <c r="G199" s="76" t="s">
        <v>864</v>
      </c>
      <c r="H199" s="77">
        <v>779</v>
      </c>
      <c r="I199" s="76"/>
      <c r="L199" t="s">
        <v>243</v>
      </c>
      <c r="M199">
        <v>5207</v>
      </c>
    </row>
    <row r="200" spans="1:13" ht="24.95" customHeight="1">
      <c r="A200" s="191" t="s">
        <v>246</v>
      </c>
      <c r="B200" s="192">
        <v>2150</v>
      </c>
      <c r="C200" s="194">
        <v>2150</v>
      </c>
      <c r="D200" s="192">
        <v>21</v>
      </c>
      <c r="E200" s="198">
        <f t="shared" si="9"/>
        <v>1</v>
      </c>
      <c r="F200" s="199">
        <f t="shared" si="10"/>
        <v>3.1</v>
      </c>
      <c r="G200" s="76" t="s">
        <v>865</v>
      </c>
      <c r="H200" s="77">
        <v>97</v>
      </c>
      <c r="I200" s="76"/>
      <c r="L200" t="s">
        <v>245</v>
      </c>
      <c r="M200">
        <v>675</v>
      </c>
    </row>
    <row r="201" spans="1:13" ht="24.95" customHeight="1">
      <c r="A201" s="191" t="s">
        <v>248</v>
      </c>
      <c r="B201" s="192">
        <v>8</v>
      </c>
      <c r="C201" s="194">
        <v>8</v>
      </c>
      <c r="D201" s="192">
        <v>13</v>
      </c>
      <c r="E201" s="198">
        <f t="shared" si="9"/>
        <v>162.5</v>
      </c>
      <c r="F201" s="199">
        <f t="shared" si="10"/>
        <v>61.9</v>
      </c>
      <c r="G201" s="76" t="s">
        <v>866</v>
      </c>
      <c r="H201" s="77">
        <v>747</v>
      </c>
      <c r="I201" s="76"/>
      <c r="L201" t="s">
        <v>247</v>
      </c>
      <c r="M201">
        <v>21</v>
      </c>
    </row>
    <row r="202" spans="1:13" ht="24.95" customHeight="1">
      <c r="A202" s="191" t="s">
        <v>250</v>
      </c>
      <c r="B202" s="192">
        <f>SUM(B203:B205)</f>
        <v>970</v>
      </c>
      <c r="C202" s="192">
        <v>1183</v>
      </c>
      <c r="D202" s="192">
        <f>SUM(D203:D205)</f>
        <v>1434</v>
      </c>
      <c r="E202" s="198">
        <f t="shared" si="9"/>
        <v>121.2</v>
      </c>
      <c r="F202" s="199">
        <f t="shared" si="10"/>
        <v>133</v>
      </c>
      <c r="G202" s="76" t="s">
        <v>867</v>
      </c>
      <c r="H202" s="77"/>
      <c r="I202" s="76"/>
      <c r="L202" t="s">
        <v>249</v>
      </c>
      <c r="M202">
        <v>1078</v>
      </c>
    </row>
    <row r="203" spans="1:13" ht="24.95" customHeight="1">
      <c r="A203" s="191" t="s">
        <v>1057</v>
      </c>
      <c r="B203" s="192">
        <v>201</v>
      </c>
      <c r="C203" s="194">
        <v>414</v>
      </c>
      <c r="D203" s="192">
        <v>591</v>
      </c>
      <c r="E203" s="198">
        <f t="shared" si="9"/>
        <v>142.80000000000001</v>
      </c>
      <c r="F203" s="199">
        <f t="shared" si="10"/>
        <v>295.5</v>
      </c>
      <c r="G203" s="76" t="s">
        <v>868</v>
      </c>
      <c r="H203" s="77">
        <v>747</v>
      </c>
      <c r="I203" s="76"/>
      <c r="L203" t="s">
        <v>251</v>
      </c>
      <c r="M203">
        <v>200</v>
      </c>
    </row>
    <row r="204" spans="1:13" ht="24.95" customHeight="1">
      <c r="A204" s="191" t="s">
        <v>253</v>
      </c>
      <c r="B204" s="192">
        <v>730</v>
      </c>
      <c r="C204" s="194">
        <v>730</v>
      </c>
      <c r="D204" s="192">
        <v>820</v>
      </c>
      <c r="E204" s="198">
        <f t="shared" si="9"/>
        <v>112.3</v>
      </c>
      <c r="F204" s="199">
        <f t="shared" si="10"/>
        <v>98.2</v>
      </c>
      <c r="G204" s="76" t="s">
        <v>869</v>
      </c>
      <c r="H204" s="77">
        <v>3886</v>
      </c>
      <c r="I204" s="76"/>
      <c r="L204" t="s">
        <v>252</v>
      </c>
      <c r="M204">
        <v>835</v>
      </c>
    </row>
    <row r="205" spans="1:13" ht="24.95" customHeight="1">
      <c r="A205" s="191" t="s">
        <v>255</v>
      </c>
      <c r="B205" s="192">
        <v>39</v>
      </c>
      <c r="C205" s="194">
        <v>39</v>
      </c>
      <c r="D205" s="192">
        <v>23</v>
      </c>
      <c r="E205" s="198">
        <f t="shared" si="9"/>
        <v>59</v>
      </c>
      <c r="F205" s="199">
        <f t="shared" si="10"/>
        <v>53.5</v>
      </c>
      <c r="G205" s="76" t="s">
        <v>742</v>
      </c>
      <c r="H205" s="77">
        <v>117</v>
      </c>
      <c r="I205" s="76"/>
      <c r="L205" t="s">
        <v>254</v>
      </c>
      <c r="M205">
        <v>43</v>
      </c>
    </row>
    <row r="206" spans="1:13" ht="24.95" customHeight="1">
      <c r="A206" s="191" t="s">
        <v>257</v>
      </c>
      <c r="B206" s="192">
        <f>SUM(B207:B209)</f>
        <v>480</v>
      </c>
      <c r="C206" s="192">
        <v>480</v>
      </c>
      <c r="D206" s="192">
        <f>SUM(D207:D209)</f>
        <v>255</v>
      </c>
      <c r="E206" s="198">
        <f t="shared" si="9"/>
        <v>53.1</v>
      </c>
      <c r="F206" s="199">
        <f t="shared" si="10"/>
        <v>36.6</v>
      </c>
      <c r="G206" s="76" t="s">
        <v>870</v>
      </c>
      <c r="H206" s="77">
        <v>34</v>
      </c>
      <c r="I206" s="76"/>
      <c r="L206" t="s">
        <v>256</v>
      </c>
      <c r="M206">
        <v>696</v>
      </c>
    </row>
    <row r="207" spans="1:13" ht="24.95" customHeight="1">
      <c r="A207" s="191" t="s">
        <v>1248</v>
      </c>
      <c r="B207" s="192"/>
      <c r="C207" s="194">
        <v>0</v>
      </c>
      <c r="D207" s="192">
        <v>112</v>
      </c>
      <c r="E207" s="198" t="str">
        <f t="shared" si="9"/>
        <v/>
      </c>
      <c r="F207" s="199">
        <f t="shared" si="10"/>
        <v>0</v>
      </c>
      <c r="G207" s="76" t="s">
        <v>871</v>
      </c>
      <c r="H207" s="77">
        <v>3251</v>
      </c>
      <c r="I207" s="76"/>
    </row>
    <row r="208" spans="1:13" ht="24.95" customHeight="1">
      <c r="A208" s="191" t="s">
        <v>259</v>
      </c>
      <c r="B208" s="192">
        <v>180</v>
      </c>
      <c r="C208" s="194">
        <v>180</v>
      </c>
      <c r="D208" s="192"/>
      <c r="E208" s="198" t="str">
        <f t="shared" si="9"/>
        <v/>
      </c>
      <c r="F208" s="199">
        <f t="shared" si="10"/>
        <v>0</v>
      </c>
      <c r="G208" s="76" t="s">
        <v>872</v>
      </c>
      <c r="H208" s="77">
        <v>984</v>
      </c>
      <c r="I208" s="76"/>
      <c r="L208" t="s">
        <v>258</v>
      </c>
      <c r="M208">
        <v>180</v>
      </c>
    </row>
    <row r="209" spans="1:13" ht="24.95" customHeight="1">
      <c r="A209" s="191" t="s">
        <v>261</v>
      </c>
      <c r="B209" s="192">
        <v>300</v>
      </c>
      <c r="C209" s="194">
        <v>300</v>
      </c>
      <c r="D209" s="192">
        <v>143</v>
      </c>
      <c r="E209" s="198">
        <f t="shared" si="9"/>
        <v>47.7</v>
      </c>
      <c r="F209" s="199">
        <f t="shared" si="10"/>
        <v>27.7</v>
      </c>
      <c r="G209" s="76"/>
      <c r="H209" s="77"/>
      <c r="I209" s="76"/>
      <c r="L209" t="s">
        <v>260</v>
      </c>
      <c r="M209">
        <v>516</v>
      </c>
    </row>
    <row r="210" spans="1:13" ht="24.95" customHeight="1">
      <c r="A210" s="191" t="s">
        <v>264</v>
      </c>
      <c r="B210" s="192">
        <f>SUM(B211:B214)</f>
        <v>3591</v>
      </c>
      <c r="C210" s="192">
        <v>3606</v>
      </c>
      <c r="D210" s="192">
        <f>SUM(D211:D214)</f>
        <v>4831</v>
      </c>
      <c r="E210" s="198">
        <f t="shared" si="9"/>
        <v>134</v>
      </c>
      <c r="F210" s="199">
        <f t="shared" si="10"/>
        <v>88.3</v>
      </c>
      <c r="G210" s="76" t="s">
        <v>873</v>
      </c>
      <c r="H210" s="77">
        <v>29</v>
      </c>
      <c r="I210" s="76"/>
      <c r="L210" t="s">
        <v>263</v>
      </c>
      <c r="M210">
        <v>5469</v>
      </c>
    </row>
    <row r="211" spans="1:13" ht="24.95" customHeight="1">
      <c r="A211" s="191" t="s">
        <v>36</v>
      </c>
      <c r="B211" s="192">
        <v>105</v>
      </c>
      <c r="C211" s="194">
        <v>120</v>
      </c>
      <c r="D211" s="192">
        <v>135</v>
      </c>
      <c r="E211" s="198">
        <f t="shared" si="9"/>
        <v>112.5</v>
      </c>
      <c r="F211" s="199">
        <f t="shared" si="10"/>
        <v>100.7</v>
      </c>
      <c r="G211" s="76" t="s">
        <v>874</v>
      </c>
      <c r="H211" s="77">
        <v>955</v>
      </c>
      <c r="I211" s="76"/>
      <c r="L211" t="s">
        <v>35</v>
      </c>
      <c r="M211">
        <v>134</v>
      </c>
    </row>
    <row r="212" spans="1:13" ht="24.95" customHeight="1">
      <c r="A212" s="191" t="s">
        <v>38</v>
      </c>
      <c r="B212" s="192">
        <v>1000</v>
      </c>
      <c r="C212" s="194">
        <v>1000</v>
      </c>
      <c r="D212" s="192"/>
      <c r="E212" s="198" t="str">
        <f t="shared" si="9"/>
        <v/>
      </c>
      <c r="F212" s="199">
        <f t="shared" si="10"/>
        <v>0</v>
      </c>
      <c r="G212" s="76" t="s">
        <v>875</v>
      </c>
      <c r="H212" s="77">
        <v>81</v>
      </c>
      <c r="I212" s="76"/>
    </row>
    <row r="213" spans="1:13" ht="24.95" customHeight="1">
      <c r="A213" s="191" t="s">
        <v>1249</v>
      </c>
      <c r="B213" s="192"/>
      <c r="C213" s="194">
        <v>0</v>
      </c>
      <c r="D213" s="192">
        <v>9</v>
      </c>
      <c r="E213" s="198" t="str">
        <f t="shared" si="9"/>
        <v/>
      </c>
      <c r="F213" s="199">
        <f t="shared" si="10"/>
        <v>27.3</v>
      </c>
      <c r="G213" s="76" t="s">
        <v>742</v>
      </c>
      <c r="H213" s="77">
        <v>55</v>
      </c>
      <c r="I213" s="76"/>
      <c r="L213" t="s">
        <v>265</v>
      </c>
      <c r="M213">
        <v>33</v>
      </c>
    </row>
    <row r="214" spans="1:13" ht="24.95" customHeight="1">
      <c r="A214" s="191" t="s">
        <v>267</v>
      </c>
      <c r="B214" s="192">
        <v>2486</v>
      </c>
      <c r="C214" s="194">
        <v>2486</v>
      </c>
      <c r="D214" s="192">
        <v>4687</v>
      </c>
      <c r="E214" s="198">
        <f t="shared" si="9"/>
        <v>188.5</v>
      </c>
      <c r="F214" s="199">
        <f t="shared" si="10"/>
        <v>88.4</v>
      </c>
      <c r="G214" s="76" t="s">
        <v>876</v>
      </c>
      <c r="H214" s="77">
        <v>25</v>
      </c>
      <c r="I214" s="76"/>
      <c r="L214" t="s">
        <v>266</v>
      </c>
      <c r="M214">
        <v>5302</v>
      </c>
    </row>
    <row r="215" spans="1:13" ht="24.95" customHeight="1">
      <c r="A215" s="191" t="s">
        <v>275</v>
      </c>
      <c r="B215" s="192">
        <f>SUM(B216:B217)</f>
        <v>45</v>
      </c>
      <c r="C215" s="192">
        <v>51</v>
      </c>
      <c r="D215" s="192">
        <f>SUM(D216:D217)</f>
        <v>54</v>
      </c>
      <c r="E215" s="198">
        <f t="shared" si="9"/>
        <v>105.9</v>
      </c>
      <c r="F215" s="199">
        <f t="shared" si="10"/>
        <v>83.1</v>
      </c>
      <c r="G215" s="76" t="s">
        <v>877</v>
      </c>
      <c r="H215" s="77">
        <v>9158</v>
      </c>
      <c r="I215" s="76"/>
      <c r="L215" t="s">
        <v>274</v>
      </c>
      <c r="M215">
        <v>65</v>
      </c>
    </row>
    <row r="216" spans="1:13" ht="24.95" customHeight="1">
      <c r="A216" s="191" t="s">
        <v>36</v>
      </c>
      <c r="B216" s="192">
        <v>20</v>
      </c>
      <c r="C216" s="194">
        <v>26</v>
      </c>
      <c r="D216" s="192">
        <v>47</v>
      </c>
      <c r="E216" s="198">
        <f t="shared" si="9"/>
        <v>180.8</v>
      </c>
      <c r="F216" s="199">
        <f t="shared" si="10"/>
        <v>117.5</v>
      </c>
      <c r="G216" s="76" t="s">
        <v>878</v>
      </c>
      <c r="H216" s="77">
        <v>2132</v>
      </c>
      <c r="I216" s="76"/>
      <c r="L216" t="s">
        <v>35</v>
      </c>
      <c r="M216">
        <v>40</v>
      </c>
    </row>
    <row r="217" spans="1:13" ht="24.95" customHeight="1">
      <c r="A217" s="191" t="s">
        <v>277</v>
      </c>
      <c r="B217" s="192">
        <v>25</v>
      </c>
      <c r="C217" s="194">
        <v>25</v>
      </c>
      <c r="D217" s="192">
        <v>7</v>
      </c>
      <c r="E217" s="198">
        <f t="shared" si="9"/>
        <v>28</v>
      </c>
      <c r="F217" s="199">
        <f t="shared" si="10"/>
        <v>28</v>
      </c>
      <c r="G217" s="76" t="s">
        <v>879</v>
      </c>
      <c r="H217" s="77">
        <v>7026</v>
      </c>
      <c r="I217" s="76"/>
      <c r="L217" t="s">
        <v>276</v>
      </c>
      <c r="M217">
        <v>25</v>
      </c>
    </row>
    <row r="218" spans="1:13" ht="24.95" customHeight="1">
      <c r="A218" s="191" t="s">
        <v>279</v>
      </c>
      <c r="B218" s="192">
        <f>SUM(B219:B220)</f>
        <v>8421</v>
      </c>
      <c r="C218" s="192">
        <v>8421</v>
      </c>
      <c r="D218" s="192">
        <f t="shared" ref="D218" si="11">SUM(D219:D220)</f>
        <v>8395</v>
      </c>
      <c r="E218" s="198">
        <f t="shared" si="9"/>
        <v>99.7</v>
      </c>
      <c r="F218" s="199">
        <f t="shared" si="10"/>
        <v>83.4</v>
      </c>
      <c r="G218" s="76" t="s">
        <v>880</v>
      </c>
      <c r="H218" s="77">
        <v>1943</v>
      </c>
      <c r="I218" s="76"/>
      <c r="L218" t="s">
        <v>278</v>
      </c>
      <c r="M218">
        <v>10060</v>
      </c>
    </row>
    <row r="219" spans="1:13" ht="24.95" customHeight="1">
      <c r="A219" s="191" t="s">
        <v>281</v>
      </c>
      <c r="B219" s="192">
        <v>1820</v>
      </c>
      <c r="C219" s="194">
        <v>1820</v>
      </c>
      <c r="D219" s="192">
        <v>1541</v>
      </c>
      <c r="E219" s="198">
        <f t="shared" si="9"/>
        <v>84.7</v>
      </c>
      <c r="F219" s="199">
        <f t="shared" si="10"/>
        <v>86</v>
      </c>
      <c r="G219" s="76" t="s">
        <v>881</v>
      </c>
      <c r="H219" s="77">
        <v>1684</v>
      </c>
      <c r="I219" s="76"/>
      <c r="L219" t="s">
        <v>280</v>
      </c>
      <c r="M219">
        <v>1792</v>
      </c>
    </row>
    <row r="220" spans="1:13" ht="24.95" customHeight="1">
      <c r="A220" s="191" t="s">
        <v>283</v>
      </c>
      <c r="B220" s="192">
        <v>6601</v>
      </c>
      <c r="C220" s="194">
        <v>6601</v>
      </c>
      <c r="D220" s="192">
        <v>6854</v>
      </c>
      <c r="E220" s="198">
        <f t="shared" si="9"/>
        <v>103.8</v>
      </c>
      <c r="F220" s="199">
        <f t="shared" si="10"/>
        <v>82.9</v>
      </c>
      <c r="G220" s="76" t="s">
        <v>882</v>
      </c>
      <c r="H220" s="77">
        <v>259</v>
      </c>
      <c r="I220" s="76"/>
      <c r="L220" t="s">
        <v>282</v>
      </c>
      <c r="M220">
        <v>8268</v>
      </c>
    </row>
    <row r="221" spans="1:13" ht="24.95" customHeight="1">
      <c r="A221" s="191" t="s">
        <v>285</v>
      </c>
      <c r="B221" s="192">
        <f>SUM(B222:B223)</f>
        <v>525</v>
      </c>
      <c r="C221" s="192">
        <v>525</v>
      </c>
      <c r="D221" s="192">
        <f t="shared" ref="D221" si="12">SUM(D222:D223)</f>
        <v>1711</v>
      </c>
      <c r="E221" s="198">
        <f t="shared" si="9"/>
        <v>325.89999999999998</v>
      </c>
      <c r="F221" s="199">
        <f t="shared" si="10"/>
        <v>86.5</v>
      </c>
      <c r="G221" s="76" t="s">
        <v>883</v>
      </c>
      <c r="H221" s="77">
        <v>561</v>
      </c>
      <c r="I221" s="76"/>
      <c r="L221" t="s">
        <v>284</v>
      </c>
      <c r="M221">
        <v>1979</v>
      </c>
    </row>
    <row r="222" spans="1:13" ht="24.95" customHeight="1">
      <c r="A222" s="191" t="s">
        <v>287</v>
      </c>
      <c r="B222" s="192">
        <v>275</v>
      </c>
      <c r="C222" s="194">
        <v>275</v>
      </c>
      <c r="D222" s="192">
        <v>1549</v>
      </c>
      <c r="E222" s="198">
        <f t="shared" si="9"/>
        <v>563.29999999999995</v>
      </c>
      <c r="F222" s="199">
        <f t="shared" si="10"/>
        <v>89.7</v>
      </c>
      <c r="G222" s="76" t="s">
        <v>884</v>
      </c>
      <c r="H222" s="77">
        <v>561</v>
      </c>
      <c r="I222" s="76"/>
      <c r="L222" t="s">
        <v>286</v>
      </c>
      <c r="M222">
        <v>1727</v>
      </c>
    </row>
    <row r="223" spans="1:13" ht="24.95" customHeight="1">
      <c r="A223" s="191" t="s">
        <v>289</v>
      </c>
      <c r="B223" s="192">
        <v>250</v>
      </c>
      <c r="C223" s="194">
        <v>250</v>
      </c>
      <c r="D223" s="192">
        <v>162</v>
      </c>
      <c r="E223" s="198">
        <f t="shared" si="9"/>
        <v>64.8</v>
      </c>
      <c r="F223" s="199">
        <f t="shared" si="10"/>
        <v>64.3</v>
      </c>
      <c r="G223" s="76" t="s">
        <v>885</v>
      </c>
      <c r="H223" s="77">
        <v>245</v>
      </c>
      <c r="I223" s="76"/>
      <c r="L223" t="s">
        <v>288</v>
      </c>
      <c r="M223">
        <v>252</v>
      </c>
    </row>
    <row r="224" spans="1:13" ht="24.95" customHeight="1">
      <c r="A224" s="191" t="s">
        <v>290</v>
      </c>
      <c r="B224" s="192">
        <f>SUM(B225:B225)</f>
        <v>0</v>
      </c>
      <c r="C224" s="192">
        <v>0</v>
      </c>
      <c r="D224" s="192">
        <f>SUM(D225:D225)</f>
        <v>998</v>
      </c>
      <c r="E224" s="198" t="str">
        <f t="shared" si="9"/>
        <v/>
      </c>
      <c r="F224" s="199">
        <f t="shared" si="10"/>
        <v>0</v>
      </c>
      <c r="G224" s="76" t="s">
        <v>886</v>
      </c>
      <c r="H224" s="77">
        <v>245</v>
      </c>
      <c r="I224" s="76"/>
    </row>
    <row r="225" spans="1:13" ht="24.95" customHeight="1">
      <c r="A225" s="191" t="s">
        <v>291</v>
      </c>
      <c r="B225" s="192"/>
      <c r="C225" s="194">
        <v>0</v>
      </c>
      <c r="D225" s="192">
        <v>998</v>
      </c>
      <c r="E225" s="198" t="str">
        <f t="shared" si="9"/>
        <v/>
      </c>
      <c r="F225" s="199">
        <f t="shared" si="10"/>
        <v>0</v>
      </c>
      <c r="G225" s="76" t="s">
        <v>887</v>
      </c>
      <c r="H225" s="77">
        <v>43331</v>
      </c>
      <c r="I225" s="76"/>
    </row>
    <row r="226" spans="1:13" ht="24.95" customHeight="1">
      <c r="A226" s="191" t="s">
        <v>293</v>
      </c>
      <c r="B226" s="192">
        <f>SUM(B227:B227)</f>
        <v>416</v>
      </c>
      <c r="C226" s="192">
        <v>416</v>
      </c>
      <c r="D226" s="192">
        <f>SUM(D227:D227)</f>
        <v>358</v>
      </c>
      <c r="E226" s="198">
        <f t="shared" si="9"/>
        <v>86.1</v>
      </c>
      <c r="F226" s="199">
        <f t="shared" si="10"/>
        <v>87.1</v>
      </c>
      <c r="G226" s="76" t="s">
        <v>888</v>
      </c>
      <c r="H226" s="77">
        <v>1587</v>
      </c>
      <c r="I226" s="76"/>
      <c r="L226" t="s">
        <v>292</v>
      </c>
      <c r="M226">
        <v>411</v>
      </c>
    </row>
    <row r="227" spans="1:13" ht="24.95" customHeight="1">
      <c r="A227" s="191" t="s">
        <v>295</v>
      </c>
      <c r="B227" s="192">
        <v>416</v>
      </c>
      <c r="C227" s="194">
        <v>416</v>
      </c>
      <c r="D227" s="192">
        <v>358</v>
      </c>
      <c r="E227" s="198">
        <f t="shared" si="9"/>
        <v>86.1</v>
      </c>
      <c r="F227" s="199">
        <f t="shared" si="10"/>
        <v>87.1</v>
      </c>
      <c r="G227" s="76" t="s">
        <v>742</v>
      </c>
      <c r="H227" s="77">
        <v>416</v>
      </c>
      <c r="I227" s="76"/>
      <c r="L227" t="s">
        <v>294</v>
      </c>
      <c r="M227">
        <v>411</v>
      </c>
    </row>
    <row r="228" spans="1:13" ht="24.95" customHeight="1">
      <c r="A228" s="191" t="s">
        <v>1291</v>
      </c>
      <c r="B228" s="192">
        <f>SUM(B229:B232)</f>
        <v>215</v>
      </c>
      <c r="C228" s="192">
        <v>215</v>
      </c>
      <c r="D228" s="192">
        <f>SUM(D229:D232)</f>
        <v>489</v>
      </c>
      <c r="E228" s="198">
        <f t="shared" si="9"/>
        <v>227.4</v>
      </c>
      <c r="F228" s="199">
        <f t="shared" si="10"/>
        <v>0</v>
      </c>
      <c r="G228" s="76" t="s">
        <v>743</v>
      </c>
      <c r="H228" s="77">
        <v>70</v>
      </c>
      <c r="I228" s="76"/>
    </row>
    <row r="229" spans="1:13" ht="24.95" customHeight="1">
      <c r="A229" s="191" t="s">
        <v>36</v>
      </c>
      <c r="B229" s="192"/>
      <c r="C229" s="194">
        <v>0</v>
      </c>
      <c r="D229" s="192">
        <v>69</v>
      </c>
      <c r="E229" s="198" t="str">
        <f t="shared" si="9"/>
        <v/>
      </c>
      <c r="F229" s="199">
        <f t="shared" si="10"/>
        <v>0</v>
      </c>
      <c r="G229" s="76" t="s">
        <v>889</v>
      </c>
      <c r="H229" s="77">
        <v>2990</v>
      </c>
      <c r="I229" s="76"/>
    </row>
    <row r="230" spans="1:13" ht="24.95" customHeight="1">
      <c r="A230" s="191" t="s">
        <v>38</v>
      </c>
      <c r="B230" s="192"/>
      <c r="C230" s="194">
        <v>0</v>
      </c>
      <c r="D230" s="192">
        <v>30</v>
      </c>
      <c r="E230" s="198" t="str">
        <f t="shared" si="9"/>
        <v/>
      </c>
      <c r="F230" s="199">
        <f t="shared" si="10"/>
        <v>0</v>
      </c>
      <c r="G230" s="76" t="s">
        <v>890</v>
      </c>
      <c r="H230" s="77">
        <v>540</v>
      </c>
      <c r="I230" s="76"/>
    </row>
    <row r="231" spans="1:13" ht="24.95" customHeight="1">
      <c r="A231" s="191" t="s">
        <v>208</v>
      </c>
      <c r="B231" s="192">
        <v>215</v>
      </c>
      <c r="C231" s="194">
        <v>215</v>
      </c>
      <c r="D231" s="192">
        <v>7</v>
      </c>
      <c r="E231" s="198">
        <f t="shared" si="9"/>
        <v>3.3</v>
      </c>
      <c r="F231" s="199">
        <f t="shared" si="10"/>
        <v>0</v>
      </c>
      <c r="G231" s="76" t="s">
        <v>891</v>
      </c>
      <c r="H231" s="77">
        <v>2450</v>
      </c>
      <c r="I231" s="76"/>
    </row>
    <row r="232" spans="1:13" ht="24.95" customHeight="1">
      <c r="A232" s="191" t="s">
        <v>1292</v>
      </c>
      <c r="B232" s="192"/>
      <c r="C232" s="194">
        <v>0</v>
      </c>
      <c r="D232" s="192">
        <v>383</v>
      </c>
      <c r="E232" s="198" t="str">
        <f t="shared" si="9"/>
        <v/>
      </c>
      <c r="F232" s="199">
        <f t="shared" si="10"/>
        <v>0</v>
      </c>
      <c r="G232" s="76"/>
      <c r="H232" s="77"/>
      <c r="I232" s="76"/>
    </row>
    <row r="233" spans="1:13" ht="24.95" customHeight="1">
      <c r="A233" s="191" t="s">
        <v>1060</v>
      </c>
      <c r="B233" s="192">
        <v>442</v>
      </c>
      <c r="C233" s="194">
        <v>442</v>
      </c>
      <c r="D233" s="192">
        <v>196</v>
      </c>
      <c r="E233" s="198">
        <f t="shared" si="9"/>
        <v>44.3</v>
      </c>
      <c r="F233" s="199">
        <f t="shared" si="10"/>
        <v>9.6</v>
      </c>
      <c r="G233" s="76" t="s">
        <v>892</v>
      </c>
      <c r="H233" s="77">
        <v>3986</v>
      </c>
      <c r="I233" s="76"/>
      <c r="L233" t="s">
        <v>296</v>
      </c>
      <c r="M233">
        <v>2035</v>
      </c>
    </row>
    <row r="234" spans="1:13" ht="24.95" customHeight="1">
      <c r="A234" s="191" t="s">
        <v>1359</v>
      </c>
      <c r="B234" s="192">
        <f>SUM(B235,B239,B242,B245,B251,B253,B256,B261,B263,B265,B267,B270)</f>
        <v>43980</v>
      </c>
      <c r="C234" s="192">
        <v>45724</v>
      </c>
      <c r="D234" s="192">
        <f>SUM(D235,D239,D242,D245,D251,D253,D256,D261,D263,D265,D267,D270)</f>
        <v>49249</v>
      </c>
      <c r="E234" s="198">
        <f t="shared" si="9"/>
        <v>107.7</v>
      </c>
      <c r="F234" s="199">
        <f t="shared" si="10"/>
        <v>104.9</v>
      </c>
      <c r="G234" s="76" t="s">
        <v>893</v>
      </c>
      <c r="H234" s="77">
        <v>1665</v>
      </c>
      <c r="I234" s="76"/>
      <c r="L234" t="s">
        <v>297</v>
      </c>
      <c r="M234">
        <v>46934</v>
      </c>
    </row>
    <row r="235" spans="1:13" ht="24.95" customHeight="1">
      <c r="A235" s="191" t="s">
        <v>1294</v>
      </c>
      <c r="B235" s="192">
        <f>SUM(B236:B238)</f>
        <v>1977</v>
      </c>
      <c r="C235" s="192">
        <v>2195</v>
      </c>
      <c r="D235" s="192">
        <f>SUM(D236:D238)</f>
        <v>2413</v>
      </c>
      <c r="E235" s="198">
        <f t="shared" si="9"/>
        <v>109.9</v>
      </c>
      <c r="F235" s="199">
        <f t="shared" si="10"/>
        <v>364.5</v>
      </c>
      <c r="G235" s="76" t="s">
        <v>894</v>
      </c>
      <c r="H235" s="77">
        <v>2321</v>
      </c>
      <c r="I235" s="76"/>
      <c r="L235" t="s">
        <v>298</v>
      </c>
      <c r="M235">
        <v>662</v>
      </c>
    </row>
    <row r="236" spans="1:13" ht="24.95" customHeight="1">
      <c r="A236" s="191" t="s">
        <v>36</v>
      </c>
      <c r="B236" s="192">
        <v>291</v>
      </c>
      <c r="C236" s="194">
        <v>338</v>
      </c>
      <c r="D236" s="192">
        <v>389</v>
      </c>
      <c r="E236" s="198">
        <f t="shared" si="9"/>
        <v>115.1</v>
      </c>
      <c r="F236" s="199">
        <f t="shared" si="10"/>
        <v>85.3</v>
      </c>
      <c r="G236" s="76" t="s">
        <v>895</v>
      </c>
      <c r="H236" s="77">
        <v>7364</v>
      </c>
      <c r="I236" s="76"/>
      <c r="L236" t="s">
        <v>35</v>
      </c>
      <c r="M236">
        <v>456</v>
      </c>
    </row>
    <row r="237" spans="1:13" ht="24.95" customHeight="1">
      <c r="A237" s="191" t="s">
        <v>38</v>
      </c>
      <c r="B237" s="192">
        <v>81</v>
      </c>
      <c r="C237" s="194">
        <v>81</v>
      </c>
      <c r="D237" s="192">
        <v>79</v>
      </c>
      <c r="E237" s="198">
        <f t="shared" si="9"/>
        <v>97.5</v>
      </c>
      <c r="F237" s="199">
        <f t="shared" si="10"/>
        <v>38.299999999999997</v>
      </c>
      <c r="G237" s="76" t="s">
        <v>896</v>
      </c>
      <c r="H237" s="77">
        <v>1210</v>
      </c>
      <c r="I237" s="76"/>
      <c r="L237" t="s">
        <v>37</v>
      </c>
      <c r="M237">
        <v>206</v>
      </c>
    </row>
    <row r="238" spans="1:13" ht="24.95" customHeight="1">
      <c r="A238" s="191" t="s">
        <v>1295</v>
      </c>
      <c r="B238" s="192">
        <v>1605</v>
      </c>
      <c r="C238" s="194">
        <v>1776</v>
      </c>
      <c r="D238" s="192">
        <v>1945</v>
      </c>
      <c r="E238" s="198">
        <f t="shared" si="9"/>
        <v>109.5</v>
      </c>
      <c r="F238" s="199">
        <f t="shared" si="10"/>
        <v>0</v>
      </c>
      <c r="G238" s="76" t="s">
        <v>897</v>
      </c>
      <c r="H238" s="77">
        <v>481</v>
      </c>
      <c r="I238" s="76"/>
    </row>
    <row r="239" spans="1:13" ht="24.95" customHeight="1">
      <c r="A239" s="191" t="s">
        <v>300</v>
      </c>
      <c r="B239" s="192">
        <f>SUM(B240:B241)</f>
        <v>0</v>
      </c>
      <c r="C239" s="192">
        <v>220</v>
      </c>
      <c r="D239" s="192">
        <f>SUM(D240:D241)</f>
        <v>3190</v>
      </c>
      <c r="E239" s="198">
        <f t="shared" si="9"/>
        <v>1450</v>
      </c>
      <c r="F239" s="199">
        <f t="shared" si="10"/>
        <v>97.9</v>
      </c>
      <c r="G239" s="76" t="s">
        <v>898</v>
      </c>
      <c r="H239" s="77">
        <v>519</v>
      </c>
      <c r="I239" s="76"/>
      <c r="L239" t="s">
        <v>299</v>
      </c>
      <c r="M239">
        <v>3258</v>
      </c>
    </row>
    <row r="240" spans="1:13" ht="24.95" customHeight="1">
      <c r="A240" s="191" t="s">
        <v>302</v>
      </c>
      <c r="B240" s="192"/>
      <c r="C240" s="194">
        <v>220</v>
      </c>
      <c r="D240" s="192">
        <v>2881</v>
      </c>
      <c r="E240" s="198">
        <f t="shared" si="9"/>
        <v>1309.5</v>
      </c>
      <c r="F240" s="199">
        <f t="shared" si="10"/>
        <v>515.4</v>
      </c>
      <c r="G240" s="76" t="s">
        <v>899</v>
      </c>
      <c r="H240" s="77">
        <v>4211</v>
      </c>
      <c r="I240" s="76"/>
      <c r="L240" t="s">
        <v>301</v>
      </c>
      <c r="M240">
        <v>559</v>
      </c>
    </row>
    <row r="241" spans="1:13" ht="24.95" customHeight="1">
      <c r="A241" s="191" t="s">
        <v>1251</v>
      </c>
      <c r="B241" s="192"/>
      <c r="C241" s="194">
        <v>0</v>
      </c>
      <c r="D241" s="192">
        <v>309</v>
      </c>
      <c r="E241" s="198" t="str">
        <f t="shared" si="9"/>
        <v/>
      </c>
      <c r="F241" s="199">
        <f t="shared" si="10"/>
        <v>11.4</v>
      </c>
      <c r="G241" s="76" t="s">
        <v>900</v>
      </c>
      <c r="H241" s="77">
        <v>543</v>
      </c>
      <c r="I241" s="76"/>
      <c r="L241" t="s">
        <v>303</v>
      </c>
      <c r="M241">
        <v>2699</v>
      </c>
    </row>
    <row r="242" spans="1:13" ht="24.95" customHeight="1">
      <c r="A242" s="191" t="s">
        <v>305</v>
      </c>
      <c r="B242" s="192">
        <f>SUM(B243:B244)</f>
        <v>5138</v>
      </c>
      <c r="C242" s="192">
        <v>5352</v>
      </c>
      <c r="D242" s="192">
        <f>SUM(D243:D244)</f>
        <v>4890</v>
      </c>
      <c r="E242" s="198">
        <f t="shared" si="9"/>
        <v>91.4</v>
      </c>
      <c r="F242" s="199">
        <f t="shared" si="10"/>
        <v>122.3</v>
      </c>
      <c r="G242" s="76" t="s">
        <v>901</v>
      </c>
      <c r="H242" s="77">
        <v>6267</v>
      </c>
      <c r="I242" s="76"/>
      <c r="L242" t="s">
        <v>304</v>
      </c>
      <c r="M242">
        <v>4000</v>
      </c>
    </row>
    <row r="243" spans="1:13" ht="24.95" customHeight="1">
      <c r="A243" s="191" t="s">
        <v>307</v>
      </c>
      <c r="B243" s="192">
        <v>3250</v>
      </c>
      <c r="C243" s="194">
        <v>3250</v>
      </c>
      <c r="D243" s="192">
        <v>1196</v>
      </c>
      <c r="E243" s="198">
        <f t="shared" si="9"/>
        <v>36.799999999999997</v>
      </c>
      <c r="F243" s="199">
        <f t="shared" si="10"/>
        <v>68.099999999999994</v>
      </c>
      <c r="G243" s="76" t="s">
        <v>902</v>
      </c>
      <c r="H243" s="77">
        <v>4120</v>
      </c>
      <c r="I243" s="76"/>
      <c r="L243" t="s">
        <v>306</v>
      </c>
      <c r="M243">
        <v>1756</v>
      </c>
    </row>
    <row r="244" spans="1:13" ht="24.95" customHeight="1">
      <c r="A244" s="191" t="s">
        <v>309</v>
      </c>
      <c r="B244" s="192">
        <v>1888</v>
      </c>
      <c r="C244" s="194">
        <v>2102</v>
      </c>
      <c r="D244" s="192">
        <v>3694</v>
      </c>
      <c r="E244" s="198">
        <f t="shared" si="9"/>
        <v>175.7</v>
      </c>
      <c r="F244" s="199">
        <f t="shared" si="10"/>
        <v>164.6</v>
      </c>
      <c r="G244" s="76" t="s">
        <v>903</v>
      </c>
      <c r="H244" s="77">
        <v>2147</v>
      </c>
      <c r="I244" s="76"/>
      <c r="L244" t="s">
        <v>308</v>
      </c>
      <c r="M244">
        <v>2244</v>
      </c>
    </row>
    <row r="245" spans="1:13" ht="24.95" customHeight="1">
      <c r="A245" s="191" t="s">
        <v>311</v>
      </c>
      <c r="B245" s="192">
        <f>SUM(B248:B250)</f>
        <v>4612</v>
      </c>
      <c r="C245" s="192">
        <v>4647</v>
      </c>
      <c r="D245" s="192">
        <f>SUM(D248:D250)</f>
        <v>6407</v>
      </c>
      <c r="E245" s="198">
        <f t="shared" si="9"/>
        <v>137.9</v>
      </c>
      <c r="F245" s="199">
        <f t="shared" si="10"/>
        <v>91.7</v>
      </c>
      <c r="G245" s="76" t="s">
        <v>904</v>
      </c>
      <c r="H245" s="77">
        <v>892</v>
      </c>
      <c r="I245" s="76"/>
      <c r="L245" t="s">
        <v>310</v>
      </c>
      <c r="M245">
        <v>6985</v>
      </c>
    </row>
    <row r="246" spans="1:13" ht="24.95" customHeight="1">
      <c r="A246" s="191" t="s">
        <v>1435</v>
      </c>
      <c r="B246" s="192"/>
      <c r="C246" s="192"/>
      <c r="D246" s="192"/>
      <c r="E246" s="198" t="str">
        <f t="shared" si="9"/>
        <v/>
      </c>
      <c r="F246" s="199">
        <f t="shared" si="10"/>
        <v>0</v>
      </c>
      <c r="G246" s="76" t="s">
        <v>905</v>
      </c>
      <c r="H246" s="77">
        <v>365</v>
      </c>
      <c r="I246" s="76"/>
      <c r="L246" t="s">
        <v>312</v>
      </c>
      <c r="M246">
        <v>938</v>
      </c>
    </row>
    <row r="247" spans="1:13" ht="24.95" customHeight="1">
      <c r="A247" s="191" t="s">
        <v>1436</v>
      </c>
      <c r="B247" s="192"/>
      <c r="C247" s="192"/>
      <c r="D247" s="192"/>
      <c r="E247" s="198" t="str">
        <f t="shared" si="9"/>
        <v/>
      </c>
      <c r="F247" s="199">
        <f t="shared" si="10"/>
        <v>0</v>
      </c>
      <c r="G247" s="76" t="s">
        <v>748</v>
      </c>
      <c r="H247" s="77">
        <v>527</v>
      </c>
      <c r="I247" s="76"/>
      <c r="L247" t="s">
        <v>313</v>
      </c>
      <c r="M247">
        <v>419</v>
      </c>
    </row>
    <row r="248" spans="1:13" ht="24.95" customHeight="1">
      <c r="A248" s="191" t="s">
        <v>315</v>
      </c>
      <c r="B248" s="192">
        <v>325</v>
      </c>
      <c r="C248" s="194">
        <v>360</v>
      </c>
      <c r="D248" s="192">
        <v>714</v>
      </c>
      <c r="E248" s="198">
        <f t="shared" si="9"/>
        <v>198.3</v>
      </c>
      <c r="F248" s="199">
        <f t="shared" si="10"/>
        <v>182.1</v>
      </c>
      <c r="G248" s="76"/>
      <c r="H248" s="77"/>
      <c r="I248" s="76"/>
      <c r="L248" t="s">
        <v>314</v>
      </c>
      <c r="M248">
        <v>392</v>
      </c>
    </row>
    <row r="249" spans="1:13" ht="24.95" customHeight="1">
      <c r="A249" s="191" t="s">
        <v>317</v>
      </c>
      <c r="B249" s="192">
        <v>4287</v>
      </c>
      <c r="C249" s="194">
        <v>4287</v>
      </c>
      <c r="D249" s="192">
        <v>5608</v>
      </c>
      <c r="E249" s="198">
        <f t="shared" si="9"/>
        <v>130.80000000000001</v>
      </c>
      <c r="F249" s="199">
        <f t="shared" si="10"/>
        <v>122.6</v>
      </c>
      <c r="G249" s="76" t="s">
        <v>906</v>
      </c>
      <c r="H249" s="77">
        <v>7296</v>
      </c>
      <c r="I249" s="76"/>
      <c r="L249" t="s">
        <v>316</v>
      </c>
      <c r="M249">
        <v>4575</v>
      </c>
    </row>
    <row r="250" spans="1:13" ht="24.95" customHeight="1">
      <c r="A250" s="191" t="s">
        <v>319</v>
      </c>
      <c r="B250" s="192"/>
      <c r="C250" s="194">
        <v>0</v>
      </c>
      <c r="D250" s="192">
        <v>85</v>
      </c>
      <c r="E250" s="198" t="str">
        <f t="shared" si="9"/>
        <v/>
      </c>
      <c r="F250" s="199">
        <f t="shared" si="10"/>
        <v>12.9</v>
      </c>
      <c r="G250" s="76" t="s">
        <v>907</v>
      </c>
      <c r="H250" s="77">
        <v>1375</v>
      </c>
      <c r="I250" s="76"/>
      <c r="L250" t="s">
        <v>318</v>
      </c>
      <c r="M250">
        <v>661</v>
      </c>
    </row>
    <row r="251" spans="1:13" ht="24.95" customHeight="1">
      <c r="A251" s="191" t="s">
        <v>1252</v>
      </c>
      <c r="B251" s="192">
        <f>SUM(B252:B252)</f>
        <v>0</v>
      </c>
      <c r="C251" s="192">
        <v>0</v>
      </c>
      <c r="D251" s="192">
        <f>SUM(D252:D252)</f>
        <v>30</v>
      </c>
      <c r="E251" s="198" t="str">
        <f t="shared" si="9"/>
        <v/>
      </c>
      <c r="F251" s="199">
        <f t="shared" si="10"/>
        <v>1.2</v>
      </c>
      <c r="G251" s="76" t="s">
        <v>908</v>
      </c>
      <c r="H251" s="77">
        <v>2516</v>
      </c>
      <c r="I251" s="76"/>
      <c r="M251">
        <v>2550</v>
      </c>
    </row>
    <row r="252" spans="1:13" ht="24.95" customHeight="1">
      <c r="A252" s="191" t="s">
        <v>1253</v>
      </c>
      <c r="B252" s="192"/>
      <c r="C252" s="194">
        <v>0</v>
      </c>
      <c r="D252" s="192">
        <v>30</v>
      </c>
      <c r="E252" s="198" t="str">
        <f t="shared" si="9"/>
        <v/>
      </c>
      <c r="F252" s="199">
        <f t="shared" si="10"/>
        <v>1.2</v>
      </c>
      <c r="G252" s="76" t="s">
        <v>909</v>
      </c>
      <c r="H252" s="77">
        <v>3405</v>
      </c>
      <c r="I252" s="76"/>
      <c r="L252" t="s">
        <v>1434</v>
      </c>
      <c r="M252">
        <v>2550</v>
      </c>
    </row>
    <row r="253" spans="1:13" ht="24.95" customHeight="1">
      <c r="A253" s="191" t="s">
        <v>321</v>
      </c>
      <c r="B253" s="192">
        <f>SUM(B254:B255)</f>
        <v>5417</v>
      </c>
      <c r="C253" s="192">
        <v>5854</v>
      </c>
      <c r="D253" s="192">
        <f>SUM(D254:D255)</f>
        <v>8214</v>
      </c>
      <c r="E253" s="198">
        <f t="shared" si="9"/>
        <v>140.30000000000001</v>
      </c>
      <c r="F253" s="199">
        <f t="shared" si="10"/>
        <v>114.5</v>
      </c>
      <c r="G253" s="76" t="s">
        <v>910</v>
      </c>
      <c r="H253" s="77">
        <v>8265</v>
      </c>
      <c r="I253" s="76"/>
      <c r="L253" t="s">
        <v>320</v>
      </c>
      <c r="M253">
        <v>7172</v>
      </c>
    </row>
    <row r="254" spans="1:13" ht="24.95" customHeight="1">
      <c r="A254" s="191" t="s">
        <v>324</v>
      </c>
      <c r="B254" s="192">
        <v>5410</v>
      </c>
      <c r="C254" s="194">
        <v>5847</v>
      </c>
      <c r="D254" s="192">
        <v>8207</v>
      </c>
      <c r="E254" s="198">
        <f t="shared" si="9"/>
        <v>140.4</v>
      </c>
      <c r="F254" s="199">
        <f t="shared" si="10"/>
        <v>115.3</v>
      </c>
      <c r="G254" s="76" t="s">
        <v>911</v>
      </c>
      <c r="H254" s="77">
        <v>8265</v>
      </c>
      <c r="I254" s="76"/>
      <c r="L254" t="s">
        <v>323</v>
      </c>
      <c r="M254">
        <v>7121</v>
      </c>
    </row>
    <row r="255" spans="1:13" ht="24.95" customHeight="1">
      <c r="A255" s="191" t="s">
        <v>326</v>
      </c>
      <c r="B255" s="192">
        <v>7</v>
      </c>
      <c r="C255" s="194">
        <v>7</v>
      </c>
      <c r="D255" s="192">
        <v>7</v>
      </c>
      <c r="E255" s="198">
        <f t="shared" si="9"/>
        <v>100</v>
      </c>
      <c r="F255" s="199">
        <f t="shared" si="10"/>
        <v>13.7</v>
      </c>
      <c r="G255" s="76" t="s">
        <v>912</v>
      </c>
      <c r="H255" s="77">
        <v>2468</v>
      </c>
      <c r="I255" s="76"/>
      <c r="L255" t="s">
        <v>325</v>
      </c>
      <c r="M255">
        <v>51</v>
      </c>
    </row>
    <row r="256" spans="1:13" ht="24.95" customHeight="1">
      <c r="A256" s="191" t="s">
        <v>328</v>
      </c>
      <c r="B256" s="192">
        <f>SUM(B257:B260)</f>
        <v>12646</v>
      </c>
      <c r="C256" s="192">
        <v>13266</v>
      </c>
      <c r="D256" s="192">
        <f t="shared" ref="D256" si="13">SUM(D257:D260)</f>
        <v>12749</v>
      </c>
      <c r="E256" s="198">
        <f t="shared" si="9"/>
        <v>96.1</v>
      </c>
      <c r="F256" s="199">
        <f t="shared" si="10"/>
        <v>172.6</v>
      </c>
      <c r="G256" s="76" t="s">
        <v>913</v>
      </c>
      <c r="H256" s="77">
        <v>2468</v>
      </c>
      <c r="I256" s="76"/>
      <c r="L256" t="s">
        <v>327</v>
      </c>
      <c r="M256">
        <v>7388</v>
      </c>
    </row>
    <row r="257" spans="1:13" ht="24.95" customHeight="1">
      <c r="A257" s="191" t="s">
        <v>330</v>
      </c>
      <c r="B257" s="192">
        <v>1041</v>
      </c>
      <c r="C257" s="194">
        <v>1085</v>
      </c>
      <c r="D257" s="192">
        <v>1103</v>
      </c>
      <c r="E257" s="198">
        <f t="shared" si="9"/>
        <v>101.7</v>
      </c>
      <c r="F257" s="199">
        <f t="shared" si="10"/>
        <v>91.7</v>
      </c>
      <c r="G257" s="76" t="s">
        <v>914</v>
      </c>
      <c r="H257" s="77">
        <v>265</v>
      </c>
      <c r="I257" s="76"/>
      <c r="L257" t="s">
        <v>329</v>
      </c>
      <c r="M257">
        <v>1203</v>
      </c>
    </row>
    <row r="258" spans="1:13" ht="24.95" customHeight="1">
      <c r="A258" s="191" t="s">
        <v>332</v>
      </c>
      <c r="B258" s="192">
        <v>4950</v>
      </c>
      <c r="C258" s="194">
        <v>5237</v>
      </c>
      <c r="D258" s="192">
        <v>5166</v>
      </c>
      <c r="E258" s="198">
        <f t="shared" si="9"/>
        <v>98.6</v>
      </c>
      <c r="F258" s="199">
        <f t="shared" si="10"/>
        <v>186.6</v>
      </c>
      <c r="G258" s="76" t="s">
        <v>915</v>
      </c>
      <c r="H258" s="77">
        <v>265</v>
      </c>
      <c r="I258" s="76"/>
      <c r="L258" t="s">
        <v>331</v>
      </c>
      <c r="M258">
        <v>2769</v>
      </c>
    </row>
    <row r="259" spans="1:13" ht="24.95" customHeight="1">
      <c r="A259" s="191" t="s">
        <v>334</v>
      </c>
      <c r="B259" s="192">
        <v>5155</v>
      </c>
      <c r="C259" s="194">
        <v>5444</v>
      </c>
      <c r="D259" s="192">
        <v>5392</v>
      </c>
      <c r="E259" s="198">
        <f t="shared" si="9"/>
        <v>99</v>
      </c>
      <c r="F259" s="199">
        <f t="shared" si="10"/>
        <v>157.80000000000001</v>
      </c>
      <c r="G259" s="76" t="s">
        <v>916</v>
      </c>
      <c r="H259" s="77">
        <v>1951</v>
      </c>
      <c r="I259" s="76"/>
      <c r="L259" t="s">
        <v>333</v>
      </c>
      <c r="M259">
        <v>3416</v>
      </c>
    </row>
    <row r="260" spans="1:13" ht="24.95" customHeight="1">
      <c r="A260" s="191" t="s">
        <v>1061</v>
      </c>
      <c r="B260" s="192">
        <v>1500</v>
      </c>
      <c r="C260" s="194">
        <v>1500</v>
      </c>
      <c r="D260" s="192">
        <v>1088</v>
      </c>
      <c r="E260" s="198">
        <f t="shared" si="9"/>
        <v>72.5</v>
      </c>
      <c r="F260" s="199">
        <f t="shared" si="10"/>
        <v>0</v>
      </c>
      <c r="G260" s="76" t="s">
        <v>917</v>
      </c>
      <c r="H260" s="77">
        <v>1951</v>
      </c>
      <c r="I260" s="76"/>
    </row>
    <row r="261" spans="1:13" ht="24.95" customHeight="1">
      <c r="A261" s="191" t="s">
        <v>336</v>
      </c>
      <c r="B261" s="192">
        <f>SUM(B262:B262)</f>
        <v>11054</v>
      </c>
      <c r="C261" s="192">
        <v>11054</v>
      </c>
      <c r="D261" s="192">
        <f>SUM(D262:D262)</f>
        <v>8483</v>
      </c>
      <c r="E261" s="198">
        <f t="shared" si="9"/>
        <v>76.7</v>
      </c>
      <c r="F261" s="199">
        <f t="shared" si="10"/>
        <v>92.5</v>
      </c>
      <c r="G261" s="76" t="s">
        <v>918</v>
      </c>
      <c r="H261" s="77">
        <v>54005</v>
      </c>
      <c r="I261" s="76"/>
      <c r="L261" t="s">
        <v>335</v>
      </c>
      <c r="M261">
        <v>9175</v>
      </c>
    </row>
    <row r="262" spans="1:13" ht="24.95" customHeight="1">
      <c r="A262" s="191" t="s">
        <v>1254</v>
      </c>
      <c r="B262" s="192">
        <v>11054</v>
      </c>
      <c r="C262" s="194">
        <v>11054</v>
      </c>
      <c r="D262" s="192">
        <v>8483</v>
      </c>
      <c r="E262" s="198">
        <f t="shared" ref="E262:E325" si="14">IF(D262*C262=0,"",ROUND(D262/C262*100,1))</f>
        <v>76.7</v>
      </c>
      <c r="F262" s="199">
        <f t="shared" ref="F262:F325" si="15">IF(M262*D262=0,,ROUND(D262/M262*100,1))</f>
        <v>92.5</v>
      </c>
      <c r="G262" s="76" t="s">
        <v>919</v>
      </c>
      <c r="H262" s="77">
        <v>1280</v>
      </c>
      <c r="I262" s="76"/>
      <c r="L262" t="s">
        <v>337</v>
      </c>
      <c r="M262">
        <v>9175</v>
      </c>
    </row>
    <row r="263" spans="1:13" ht="24.95" customHeight="1">
      <c r="A263" s="191" t="s">
        <v>339</v>
      </c>
      <c r="B263" s="192">
        <f>SUM(B264:B264)</f>
        <v>840</v>
      </c>
      <c r="C263" s="192">
        <v>840</v>
      </c>
      <c r="D263" s="192">
        <f>SUM(D264:D264)</f>
        <v>1777</v>
      </c>
      <c r="E263" s="198">
        <f t="shared" si="14"/>
        <v>211.5</v>
      </c>
      <c r="F263" s="199">
        <f t="shared" si="15"/>
        <v>76.3</v>
      </c>
      <c r="G263" s="76" t="s">
        <v>742</v>
      </c>
      <c r="H263" s="77">
        <v>223</v>
      </c>
      <c r="I263" s="76"/>
      <c r="L263" t="s">
        <v>338</v>
      </c>
      <c r="M263">
        <v>2329</v>
      </c>
    </row>
    <row r="264" spans="1:13" ht="24.95" customHeight="1">
      <c r="A264" s="191" t="s">
        <v>341</v>
      </c>
      <c r="B264" s="192">
        <v>840</v>
      </c>
      <c r="C264" s="194">
        <v>840</v>
      </c>
      <c r="D264" s="192">
        <v>1777</v>
      </c>
      <c r="E264" s="198">
        <f t="shared" si="14"/>
        <v>211.5</v>
      </c>
      <c r="F264" s="199">
        <f t="shared" si="15"/>
        <v>76.3</v>
      </c>
      <c r="G264" s="76" t="s">
        <v>743</v>
      </c>
      <c r="H264" s="77">
        <v>1047</v>
      </c>
      <c r="I264" s="76"/>
      <c r="L264" t="s">
        <v>340</v>
      </c>
      <c r="M264">
        <v>2329</v>
      </c>
    </row>
    <row r="265" spans="1:13" ht="24.95" customHeight="1">
      <c r="A265" s="191" t="s">
        <v>343</v>
      </c>
      <c r="B265" s="192">
        <f>SUM(B266:B266)</f>
        <v>452</v>
      </c>
      <c r="C265" s="192">
        <v>452</v>
      </c>
      <c r="D265" s="192">
        <f>SUM(D266:D266)</f>
        <v>448</v>
      </c>
      <c r="E265" s="198">
        <f t="shared" si="14"/>
        <v>99.1</v>
      </c>
      <c r="F265" s="199">
        <f t="shared" si="15"/>
        <v>161.69999999999999</v>
      </c>
      <c r="G265" s="76" t="s">
        <v>920</v>
      </c>
      <c r="H265" s="77">
        <v>343</v>
      </c>
      <c r="I265" s="76"/>
      <c r="L265" t="s">
        <v>342</v>
      </c>
      <c r="M265">
        <v>277</v>
      </c>
    </row>
    <row r="266" spans="1:13" ht="24.95" customHeight="1">
      <c r="A266" s="191" t="s">
        <v>345</v>
      </c>
      <c r="B266" s="192">
        <v>452</v>
      </c>
      <c r="C266" s="194">
        <v>452</v>
      </c>
      <c r="D266" s="192">
        <v>448</v>
      </c>
      <c r="E266" s="198">
        <f t="shared" si="14"/>
        <v>99.1</v>
      </c>
      <c r="F266" s="199">
        <f t="shared" si="15"/>
        <v>161.69999999999999</v>
      </c>
      <c r="G266" s="76" t="s">
        <v>921</v>
      </c>
      <c r="H266" s="77">
        <v>343</v>
      </c>
      <c r="I266" s="76"/>
      <c r="L266" t="s">
        <v>344</v>
      </c>
      <c r="M266">
        <v>277</v>
      </c>
    </row>
    <row r="267" spans="1:13" ht="24.95" customHeight="1">
      <c r="A267" s="191" t="s">
        <v>1297</v>
      </c>
      <c r="B267" s="192">
        <f>SUM(B268:B269)</f>
        <v>0</v>
      </c>
      <c r="C267" s="192">
        <v>0</v>
      </c>
      <c r="D267" s="192">
        <f>SUM(D268:D269)</f>
        <v>61</v>
      </c>
      <c r="E267" s="198" t="str">
        <f t="shared" si="14"/>
        <v/>
      </c>
      <c r="F267" s="199">
        <f t="shared" si="15"/>
        <v>0</v>
      </c>
      <c r="G267" s="76" t="s">
        <v>922</v>
      </c>
      <c r="H267" s="77">
        <v>23383</v>
      </c>
      <c r="I267" s="76"/>
    </row>
    <row r="268" spans="1:13" ht="24.95" customHeight="1">
      <c r="A268" s="191" t="s">
        <v>36</v>
      </c>
      <c r="B268" s="192"/>
      <c r="C268" s="194">
        <v>0</v>
      </c>
      <c r="D268" s="192">
        <v>46</v>
      </c>
      <c r="E268" s="198" t="str">
        <f t="shared" si="14"/>
        <v/>
      </c>
      <c r="F268" s="199">
        <f t="shared" si="15"/>
        <v>0</v>
      </c>
      <c r="G268" s="76"/>
      <c r="H268" s="77"/>
      <c r="I268" s="76"/>
    </row>
    <row r="269" spans="1:13" ht="24.95" customHeight="1">
      <c r="A269" s="191" t="s">
        <v>38</v>
      </c>
      <c r="B269" s="192"/>
      <c r="C269" s="194">
        <v>0</v>
      </c>
      <c r="D269" s="192">
        <v>15</v>
      </c>
      <c r="E269" s="198" t="str">
        <f t="shared" si="14"/>
        <v/>
      </c>
      <c r="F269" s="199">
        <f t="shared" si="15"/>
        <v>0</v>
      </c>
      <c r="G269" s="76" t="s">
        <v>923</v>
      </c>
      <c r="H269" s="77">
        <v>23095</v>
      </c>
      <c r="I269" s="76"/>
    </row>
    <row r="270" spans="1:13" ht="24.95" customHeight="1">
      <c r="A270" s="191" t="s">
        <v>1298</v>
      </c>
      <c r="B270" s="192">
        <f>SUM(B271)</f>
        <v>1844</v>
      </c>
      <c r="C270" s="192">
        <v>1844</v>
      </c>
      <c r="D270" s="192">
        <f t="shared" ref="D270" si="16">SUM(D271)</f>
        <v>587</v>
      </c>
      <c r="E270" s="198">
        <f t="shared" si="14"/>
        <v>31.8</v>
      </c>
      <c r="F270" s="199">
        <f t="shared" si="15"/>
        <v>18.7</v>
      </c>
      <c r="G270" s="76" t="s">
        <v>924</v>
      </c>
      <c r="H270" s="77">
        <v>288</v>
      </c>
      <c r="I270" s="76"/>
      <c r="L270" t="s">
        <v>346</v>
      </c>
      <c r="M270">
        <v>3138</v>
      </c>
    </row>
    <row r="271" spans="1:13" ht="24.95" customHeight="1">
      <c r="A271" s="191" t="s">
        <v>1360</v>
      </c>
      <c r="B271" s="192">
        <v>1844</v>
      </c>
      <c r="C271" s="194">
        <v>1844</v>
      </c>
      <c r="D271" s="192">
        <v>587</v>
      </c>
      <c r="E271" s="198">
        <f t="shared" si="14"/>
        <v>31.8</v>
      </c>
      <c r="F271" s="199">
        <f t="shared" si="15"/>
        <v>18.7</v>
      </c>
      <c r="G271" s="76" t="s">
        <v>925</v>
      </c>
      <c r="H271" s="77">
        <v>460</v>
      </c>
      <c r="I271" s="76"/>
      <c r="L271" t="s">
        <v>347</v>
      </c>
      <c r="M271">
        <v>3138</v>
      </c>
    </row>
    <row r="272" spans="1:13" ht="24.95" customHeight="1">
      <c r="A272" s="191" t="s">
        <v>1361</v>
      </c>
      <c r="B272" s="192">
        <f>SUM(B273,B276,B278,B283,B285,B287,B291)</f>
        <v>23001</v>
      </c>
      <c r="C272" s="192">
        <v>23017</v>
      </c>
      <c r="D272" s="192">
        <f>SUM(D273,D276,D278,D283,D285,D287,D291)</f>
        <v>68858</v>
      </c>
      <c r="E272" s="198">
        <f t="shared" si="14"/>
        <v>299.2</v>
      </c>
      <c r="F272" s="199">
        <f t="shared" si="15"/>
        <v>78</v>
      </c>
      <c r="G272" s="76"/>
      <c r="H272" s="77"/>
      <c r="I272" s="76"/>
      <c r="L272" t="s">
        <v>348</v>
      </c>
      <c r="M272">
        <v>88272</v>
      </c>
    </row>
    <row r="273" spans="1:13" ht="24.95" customHeight="1">
      <c r="A273" s="191" t="s">
        <v>351</v>
      </c>
      <c r="B273" s="192">
        <f>SUM(B274:B275)</f>
        <v>2215</v>
      </c>
      <c r="C273" s="192">
        <v>2231</v>
      </c>
      <c r="D273" s="192">
        <f>SUM(D274:D275)</f>
        <v>217</v>
      </c>
      <c r="E273" s="198">
        <f t="shared" si="14"/>
        <v>9.6999999999999993</v>
      </c>
      <c r="F273" s="199">
        <f t="shared" si="15"/>
        <v>67.599999999999994</v>
      </c>
      <c r="G273" s="76" t="s">
        <v>926</v>
      </c>
      <c r="H273" s="77">
        <v>532</v>
      </c>
      <c r="I273" s="76"/>
      <c r="L273" t="s">
        <v>350</v>
      </c>
      <c r="M273">
        <v>321</v>
      </c>
    </row>
    <row r="274" spans="1:13" ht="24.95" customHeight="1">
      <c r="A274" s="191" t="s">
        <v>36</v>
      </c>
      <c r="B274" s="192">
        <v>215</v>
      </c>
      <c r="C274" s="194">
        <v>231</v>
      </c>
      <c r="D274" s="192">
        <v>179</v>
      </c>
      <c r="E274" s="198">
        <f t="shared" si="14"/>
        <v>77.5</v>
      </c>
      <c r="F274" s="199">
        <f t="shared" si="15"/>
        <v>85.6</v>
      </c>
      <c r="G274" s="76" t="s">
        <v>927</v>
      </c>
      <c r="H274" s="77">
        <v>532</v>
      </c>
      <c r="I274" s="76"/>
      <c r="L274" t="s">
        <v>35</v>
      </c>
      <c r="M274">
        <v>209</v>
      </c>
    </row>
    <row r="275" spans="1:13" ht="24.95" customHeight="1">
      <c r="A275" s="191" t="s">
        <v>38</v>
      </c>
      <c r="B275" s="192">
        <v>2000</v>
      </c>
      <c r="C275" s="194">
        <v>2000</v>
      </c>
      <c r="D275" s="192">
        <v>38</v>
      </c>
      <c r="E275" s="198">
        <f t="shared" si="14"/>
        <v>1.9</v>
      </c>
      <c r="F275" s="199">
        <f t="shared" si="15"/>
        <v>33.9</v>
      </c>
      <c r="G275" s="76"/>
      <c r="H275" s="77"/>
      <c r="I275" s="76"/>
      <c r="L275" t="s">
        <v>37</v>
      </c>
      <c r="M275">
        <v>112</v>
      </c>
    </row>
    <row r="276" spans="1:13" ht="24.95" customHeight="1">
      <c r="A276" s="191" t="s">
        <v>353</v>
      </c>
      <c r="B276" s="192">
        <f>SUM(B277:B277)</f>
        <v>256</v>
      </c>
      <c r="C276" s="192">
        <v>256</v>
      </c>
      <c r="D276" s="192">
        <f>SUM(D277:D277)</f>
        <v>348</v>
      </c>
      <c r="E276" s="198">
        <f t="shared" si="14"/>
        <v>135.9</v>
      </c>
      <c r="F276" s="199">
        <f t="shared" si="15"/>
        <v>106.4</v>
      </c>
      <c r="G276" s="76"/>
      <c r="H276" s="77"/>
      <c r="I276" s="76"/>
      <c r="L276" t="s">
        <v>352</v>
      </c>
      <c r="M276">
        <v>327</v>
      </c>
    </row>
    <row r="277" spans="1:13" ht="24.95" customHeight="1">
      <c r="A277" s="191" t="s">
        <v>355</v>
      </c>
      <c r="B277" s="192">
        <v>256</v>
      </c>
      <c r="C277" s="194">
        <v>256</v>
      </c>
      <c r="D277" s="192">
        <v>348</v>
      </c>
      <c r="E277" s="198">
        <f t="shared" si="14"/>
        <v>135.9</v>
      </c>
      <c r="F277" s="199">
        <f t="shared" si="15"/>
        <v>106.4</v>
      </c>
      <c r="G277" s="76"/>
      <c r="H277" s="77"/>
      <c r="I277" s="76"/>
      <c r="L277" t="s">
        <v>354</v>
      </c>
      <c r="M277">
        <v>327</v>
      </c>
    </row>
    <row r="278" spans="1:13" ht="24.95" customHeight="1">
      <c r="A278" s="191" t="s">
        <v>357</v>
      </c>
      <c r="B278" s="192">
        <f>SUM(B280:B282)</f>
        <v>530</v>
      </c>
      <c r="C278" s="192">
        <v>530</v>
      </c>
      <c r="D278" s="192">
        <f>SUM(D280:D282)</f>
        <v>8572</v>
      </c>
      <c r="E278" s="198">
        <f t="shared" si="14"/>
        <v>1617.4</v>
      </c>
      <c r="F278" s="199">
        <f t="shared" si="15"/>
        <v>37.9</v>
      </c>
      <c r="G278" s="76"/>
      <c r="H278" s="77"/>
      <c r="I278" s="76"/>
      <c r="L278" t="s">
        <v>356</v>
      </c>
      <c r="M278">
        <v>22615</v>
      </c>
    </row>
    <row r="279" spans="1:13" ht="24.95" customHeight="1">
      <c r="A279" s="191" t="s">
        <v>1437</v>
      </c>
      <c r="B279" s="192"/>
      <c r="C279" s="192"/>
      <c r="D279" s="192"/>
      <c r="E279" s="198" t="str">
        <f t="shared" si="14"/>
        <v/>
      </c>
      <c r="F279" s="199">
        <f t="shared" si="15"/>
        <v>0</v>
      </c>
      <c r="G279" s="76" t="s">
        <v>928</v>
      </c>
      <c r="H279" s="77">
        <v>28000</v>
      </c>
      <c r="I279" s="76"/>
      <c r="L279" t="s">
        <v>358</v>
      </c>
      <c r="M279">
        <v>5012</v>
      </c>
    </row>
    <row r="280" spans="1:13" ht="24.95" customHeight="1">
      <c r="A280" s="191" t="s">
        <v>360</v>
      </c>
      <c r="B280" s="192"/>
      <c r="C280" s="194">
        <v>0</v>
      </c>
      <c r="D280" s="192">
        <v>8225</v>
      </c>
      <c r="E280" s="198" t="str">
        <f t="shared" si="14"/>
        <v/>
      </c>
      <c r="F280" s="199">
        <f t="shared" si="15"/>
        <v>48.2</v>
      </c>
      <c r="G280" s="76" t="s">
        <v>929</v>
      </c>
      <c r="H280" s="77">
        <v>28000</v>
      </c>
      <c r="I280" s="76"/>
      <c r="L280" t="s">
        <v>359</v>
      </c>
      <c r="M280">
        <v>17071</v>
      </c>
    </row>
    <row r="281" spans="1:13" ht="24.95" customHeight="1">
      <c r="A281" s="191" t="s">
        <v>1255</v>
      </c>
      <c r="B281" s="192"/>
      <c r="C281" s="194">
        <v>0</v>
      </c>
      <c r="D281" s="192">
        <v>307</v>
      </c>
      <c r="E281" s="198" t="str">
        <f t="shared" si="14"/>
        <v/>
      </c>
      <c r="F281" s="199">
        <f t="shared" si="15"/>
        <v>0</v>
      </c>
      <c r="G281" s="76" t="s">
        <v>930</v>
      </c>
      <c r="H281" s="77">
        <v>34929</v>
      </c>
      <c r="I281" s="76"/>
    </row>
    <row r="282" spans="1:13" ht="24.95" customHeight="1">
      <c r="A282" s="191" t="s">
        <v>362</v>
      </c>
      <c r="B282" s="192">
        <v>530</v>
      </c>
      <c r="C282" s="194">
        <v>530</v>
      </c>
      <c r="D282" s="192">
        <v>40</v>
      </c>
      <c r="E282" s="198">
        <f t="shared" si="14"/>
        <v>7.5</v>
      </c>
      <c r="F282" s="199">
        <f t="shared" si="15"/>
        <v>7.5</v>
      </c>
      <c r="G282" s="76" t="s">
        <v>931</v>
      </c>
      <c r="H282" s="77">
        <v>2636</v>
      </c>
      <c r="I282" s="76"/>
      <c r="L282" t="s">
        <v>361</v>
      </c>
      <c r="M282">
        <v>532</v>
      </c>
    </row>
    <row r="283" spans="1:13" ht="24.95" customHeight="1">
      <c r="A283" s="191" t="s">
        <v>1256</v>
      </c>
      <c r="B283" s="192">
        <f>SUM(B284:B284)</f>
        <v>0</v>
      </c>
      <c r="C283" s="192">
        <v>0</v>
      </c>
      <c r="D283" s="192">
        <f>SUM(D284:D284)</f>
        <v>109</v>
      </c>
      <c r="E283" s="198" t="str">
        <f t="shared" si="14"/>
        <v/>
      </c>
      <c r="F283" s="199">
        <f t="shared" si="15"/>
        <v>0</v>
      </c>
      <c r="G283" s="76" t="s">
        <v>742</v>
      </c>
      <c r="H283" s="77">
        <v>370</v>
      </c>
      <c r="I283" s="76"/>
    </row>
    <row r="284" spans="1:13" ht="24.95" customHeight="1">
      <c r="A284" s="191" t="s">
        <v>1257</v>
      </c>
      <c r="B284" s="192"/>
      <c r="C284" s="194">
        <v>0</v>
      </c>
      <c r="D284" s="192">
        <v>109</v>
      </c>
      <c r="E284" s="198" t="str">
        <f t="shared" si="14"/>
        <v/>
      </c>
      <c r="F284" s="199">
        <f t="shared" si="15"/>
        <v>0</v>
      </c>
      <c r="G284" s="76" t="s">
        <v>932</v>
      </c>
      <c r="H284" s="77">
        <v>990</v>
      </c>
      <c r="I284" s="76"/>
    </row>
    <row r="285" spans="1:13" ht="24.95" customHeight="1">
      <c r="A285" s="191" t="s">
        <v>364</v>
      </c>
      <c r="B285" s="192">
        <f>SUM(B286:B286)</f>
        <v>0</v>
      </c>
      <c r="C285" s="192">
        <v>0</v>
      </c>
      <c r="D285" s="192">
        <f>SUM(D286:D286)</f>
        <v>9</v>
      </c>
      <c r="E285" s="198" t="str">
        <f t="shared" si="14"/>
        <v/>
      </c>
      <c r="F285" s="199">
        <f t="shared" si="15"/>
        <v>100</v>
      </c>
      <c r="G285" s="76" t="s">
        <v>933</v>
      </c>
      <c r="H285" s="77">
        <v>231</v>
      </c>
      <c r="I285" s="76"/>
      <c r="L285" t="s">
        <v>363</v>
      </c>
      <c r="M285">
        <v>9</v>
      </c>
    </row>
    <row r="286" spans="1:13" ht="24.95" customHeight="1">
      <c r="A286" s="191" t="s">
        <v>1063</v>
      </c>
      <c r="B286" s="192"/>
      <c r="C286" s="194">
        <v>0</v>
      </c>
      <c r="D286" s="192">
        <v>9</v>
      </c>
      <c r="E286" s="198" t="str">
        <f t="shared" si="14"/>
        <v/>
      </c>
      <c r="F286" s="199">
        <f t="shared" si="15"/>
        <v>100</v>
      </c>
      <c r="G286" s="76" t="s">
        <v>934</v>
      </c>
      <c r="H286" s="77">
        <v>30</v>
      </c>
      <c r="I286" s="76"/>
      <c r="L286" t="s">
        <v>365</v>
      </c>
      <c r="M286">
        <v>9</v>
      </c>
    </row>
    <row r="287" spans="1:13" ht="24.95" customHeight="1">
      <c r="A287" s="191" t="s">
        <v>367</v>
      </c>
      <c r="B287" s="192">
        <f>SUM(B288:B288)</f>
        <v>0</v>
      </c>
      <c r="C287" s="192">
        <v>0</v>
      </c>
      <c r="D287" s="192">
        <f>SUM(D288:D288)</f>
        <v>1806</v>
      </c>
      <c r="E287" s="198" t="str">
        <f t="shared" si="14"/>
        <v/>
      </c>
      <c r="F287" s="199">
        <f t="shared" si="15"/>
        <v>33.6</v>
      </c>
      <c r="G287" s="76" t="s">
        <v>935</v>
      </c>
      <c r="H287" s="77">
        <v>1015</v>
      </c>
      <c r="I287" s="76"/>
      <c r="L287" t="s">
        <v>366</v>
      </c>
      <c r="M287">
        <v>5369</v>
      </c>
    </row>
    <row r="288" spans="1:13" ht="24.95" customHeight="1">
      <c r="A288" s="191" t="s">
        <v>369</v>
      </c>
      <c r="B288" s="192"/>
      <c r="C288" s="194">
        <v>0</v>
      </c>
      <c r="D288" s="192">
        <v>1806</v>
      </c>
      <c r="E288" s="198" t="str">
        <f t="shared" si="14"/>
        <v/>
      </c>
      <c r="F288" s="199">
        <f t="shared" si="15"/>
        <v>33.6</v>
      </c>
      <c r="G288" s="76" t="s">
        <v>936</v>
      </c>
      <c r="H288" s="77">
        <v>13312</v>
      </c>
      <c r="I288" s="76"/>
      <c r="L288" t="s">
        <v>368</v>
      </c>
      <c r="M288">
        <v>5369</v>
      </c>
    </row>
    <row r="289" spans="1:13" ht="24.95" customHeight="1">
      <c r="A289" s="191" t="s">
        <v>1438</v>
      </c>
      <c r="B289" s="192"/>
      <c r="C289" s="194"/>
      <c r="D289" s="192"/>
      <c r="E289" s="198" t="str">
        <f t="shared" si="14"/>
        <v/>
      </c>
      <c r="F289" s="199">
        <f t="shared" si="15"/>
        <v>0</v>
      </c>
      <c r="G289" s="76" t="s">
        <v>937</v>
      </c>
      <c r="H289" s="77">
        <v>13312</v>
      </c>
      <c r="I289" s="76"/>
      <c r="L289" t="s">
        <v>370</v>
      </c>
      <c r="M289">
        <v>60</v>
      </c>
    </row>
    <row r="290" spans="1:13" ht="24.95" customHeight="1">
      <c r="A290" s="191" t="s">
        <v>1439</v>
      </c>
      <c r="B290" s="192"/>
      <c r="C290" s="194"/>
      <c r="D290" s="192"/>
      <c r="E290" s="198" t="str">
        <f t="shared" si="14"/>
        <v/>
      </c>
      <c r="F290" s="199">
        <f t="shared" si="15"/>
        <v>0</v>
      </c>
      <c r="G290" s="76" t="s">
        <v>938</v>
      </c>
      <c r="H290" s="77">
        <v>2166</v>
      </c>
      <c r="I290" s="76"/>
      <c r="L290" t="s">
        <v>371</v>
      </c>
      <c r="M290">
        <v>571</v>
      </c>
    </row>
    <row r="291" spans="1:13" ht="24.95" customHeight="1">
      <c r="A291" s="191" t="s">
        <v>1065</v>
      </c>
      <c r="B291" s="192">
        <v>20000</v>
      </c>
      <c r="C291" s="194">
        <v>20000</v>
      </c>
      <c r="D291" s="192">
        <v>57797</v>
      </c>
      <c r="E291" s="198">
        <f t="shared" si="14"/>
        <v>289</v>
      </c>
      <c r="F291" s="199">
        <f t="shared" si="15"/>
        <v>98</v>
      </c>
      <c r="G291" s="76" t="s">
        <v>939</v>
      </c>
      <c r="H291" s="77">
        <v>386</v>
      </c>
      <c r="I291" s="76"/>
      <c r="L291" t="s">
        <v>372</v>
      </c>
      <c r="M291">
        <v>59000</v>
      </c>
    </row>
    <row r="292" spans="1:13" ht="24.95" customHeight="1">
      <c r="A292" s="191" t="s">
        <v>1362</v>
      </c>
      <c r="B292" s="192">
        <f>SUM(B293,B299,B301,B303)</f>
        <v>31168</v>
      </c>
      <c r="C292" s="192">
        <v>31368</v>
      </c>
      <c r="D292" s="192">
        <f>SUM(D293,D299,D301,D303)</f>
        <v>17585</v>
      </c>
      <c r="E292" s="198">
        <f t="shared" si="14"/>
        <v>56.1</v>
      </c>
      <c r="F292" s="199">
        <f t="shared" si="15"/>
        <v>76.599999999999994</v>
      </c>
      <c r="G292" s="76" t="s">
        <v>940</v>
      </c>
      <c r="H292" s="77">
        <v>16429</v>
      </c>
      <c r="I292" s="76"/>
      <c r="L292" t="s">
        <v>373</v>
      </c>
      <c r="M292">
        <v>22945</v>
      </c>
    </row>
    <row r="293" spans="1:13" ht="24.95" customHeight="1">
      <c r="A293" s="191" t="s">
        <v>1363</v>
      </c>
      <c r="B293" s="192">
        <f>SUM(B294:B298)</f>
        <v>4567</v>
      </c>
      <c r="C293" s="192">
        <v>4767</v>
      </c>
      <c r="D293" s="192">
        <f>SUM(D294:D298)</f>
        <v>4704</v>
      </c>
      <c r="E293" s="198">
        <f t="shared" si="14"/>
        <v>98.7</v>
      </c>
      <c r="F293" s="199">
        <f t="shared" si="15"/>
        <v>185.9</v>
      </c>
      <c r="G293" s="76" t="s">
        <v>941</v>
      </c>
      <c r="H293" s="77">
        <v>16429</v>
      </c>
      <c r="I293" s="76"/>
      <c r="L293" t="s">
        <v>375</v>
      </c>
      <c r="M293">
        <v>2530</v>
      </c>
    </row>
    <row r="294" spans="1:13" ht="24.95" customHeight="1">
      <c r="A294" s="191" t="s">
        <v>1364</v>
      </c>
      <c r="B294" s="192">
        <v>285</v>
      </c>
      <c r="C294" s="194">
        <v>337</v>
      </c>
      <c r="D294" s="192">
        <v>318</v>
      </c>
      <c r="E294" s="198">
        <f t="shared" si="14"/>
        <v>94.4</v>
      </c>
      <c r="F294" s="199">
        <f t="shared" si="15"/>
        <v>87.6</v>
      </c>
      <c r="G294" s="76" t="s">
        <v>942</v>
      </c>
      <c r="H294" s="77">
        <v>51177</v>
      </c>
      <c r="I294" s="76"/>
      <c r="L294" t="s">
        <v>35</v>
      </c>
      <c r="M294">
        <v>363</v>
      </c>
    </row>
    <row r="295" spans="1:13" ht="24.95" customHeight="1">
      <c r="A295" s="191" t="s">
        <v>1365</v>
      </c>
      <c r="B295" s="192">
        <v>804</v>
      </c>
      <c r="C295" s="194">
        <v>804</v>
      </c>
      <c r="D295" s="192">
        <v>803</v>
      </c>
      <c r="E295" s="198">
        <f t="shared" si="14"/>
        <v>99.9</v>
      </c>
      <c r="F295" s="199">
        <f t="shared" si="15"/>
        <v>76</v>
      </c>
      <c r="G295" s="76" t="s">
        <v>943</v>
      </c>
      <c r="H295" s="77">
        <v>18494</v>
      </c>
      <c r="I295" s="76"/>
      <c r="L295" t="s">
        <v>376</v>
      </c>
      <c r="M295">
        <v>1056</v>
      </c>
    </row>
    <row r="296" spans="1:13" ht="24.95" customHeight="1">
      <c r="A296" s="191" t="s">
        <v>1440</v>
      </c>
      <c r="B296" s="192"/>
      <c r="C296" s="194"/>
      <c r="D296" s="192"/>
      <c r="E296" s="198" t="str">
        <f t="shared" si="14"/>
        <v/>
      </c>
      <c r="F296" s="199">
        <f t="shared" si="15"/>
        <v>0</v>
      </c>
      <c r="G296" s="76" t="s">
        <v>742</v>
      </c>
      <c r="H296" s="77">
        <v>523</v>
      </c>
      <c r="I296" s="76"/>
      <c r="L296" t="s">
        <v>378</v>
      </c>
      <c r="M296">
        <v>225</v>
      </c>
    </row>
    <row r="297" spans="1:13" ht="24.95" customHeight="1">
      <c r="A297" s="191" t="s">
        <v>1441</v>
      </c>
      <c r="B297" s="192"/>
      <c r="C297" s="194"/>
      <c r="D297" s="192"/>
      <c r="E297" s="198" t="str">
        <f t="shared" si="14"/>
        <v/>
      </c>
      <c r="F297" s="199">
        <f t="shared" si="15"/>
        <v>0</v>
      </c>
      <c r="G297" s="76" t="s">
        <v>743</v>
      </c>
      <c r="H297" s="77">
        <v>1303</v>
      </c>
      <c r="I297" s="76"/>
      <c r="L297" t="s">
        <v>379</v>
      </c>
      <c r="M297">
        <v>30</v>
      </c>
    </row>
    <row r="298" spans="1:13" ht="24.95" customHeight="1">
      <c r="A298" s="191" t="s">
        <v>1366</v>
      </c>
      <c r="B298" s="192">
        <v>3478</v>
      </c>
      <c r="C298" s="194">
        <v>3626</v>
      </c>
      <c r="D298" s="192">
        <v>3583</v>
      </c>
      <c r="E298" s="198">
        <f t="shared" si="14"/>
        <v>98.8</v>
      </c>
      <c r="F298" s="199">
        <f t="shared" si="15"/>
        <v>418.6</v>
      </c>
      <c r="G298" s="76" t="s">
        <v>748</v>
      </c>
      <c r="H298" s="77">
        <v>2270</v>
      </c>
      <c r="I298" s="76"/>
      <c r="L298" t="s">
        <v>380</v>
      </c>
      <c r="M298">
        <v>856</v>
      </c>
    </row>
    <row r="299" spans="1:13" ht="24.95" customHeight="1">
      <c r="A299" s="191" t="s">
        <v>1367</v>
      </c>
      <c r="B299" s="192">
        <f>SUM(B300:B300)</f>
        <v>0</v>
      </c>
      <c r="C299" s="192">
        <v>0</v>
      </c>
      <c r="D299" s="192">
        <f>SUM(D300:D300)</f>
        <v>13</v>
      </c>
      <c r="E299" s="198" t="str">
        <f t="shared" si="14"/>
        <v/>
      </c>
      <c r="F299" s="199">
        <f t="shared" si="15"/>
        <v>2.8</v>
      </c>
      <c r="G299" s="76"/>
      <c r="H299" s="77"/>
      <c r="I299" s="76"/>
      <c r="L299" t="s">
        <v>382</v>
      </c>
      <c r="M299">
        <v>467</v>
      </c>
    </row>
    <row r="300" spans="1:13" ht="24.95" customHeight="1">
      <c r="A300" s="191" t="s">
        <v>1368</v>
      </c>
      <c r="B300" s="192"/>
      <c r="C300" s="194">
        <v>0</v>
      </c>
      <c r="D300" s="192">
        <v>13</v>
      </c>
      <c r="E300" s="198" t="str">
        <f t="shared" si="14"/>
        <v/>
      </c>
      <c r="F300" s="199">
        <f t="shared" si="15"/>
        <v>2.8</v>
      </c>
      <c r="G300" s="76" t="s">
        <v>944</v>
      </c>
      <c r="H300" s="77">
        <v>799</v>
      </c>
      <c r="I300" s="76"/>
      <c r="L300" t="s">
        <v>385</v>
      </c>
      <c r="M300">
        <v>467</v>
      </c>
    </row>
    <row r="301" spans="1:13" ht="24.95" customHeight="1">
      <c r="A301" s="191" t="s">
        <v>1369</v>
      </c>
      <c r="B301" s="192"/>
      <c r="C301" s="194">
        <v>0</v>
      </c>
      <c r="D301" s="192">
        <v>967</v>
      </c>
      <c r="E301" s="198" t="str">
        <f t="shared" si="14"/>
        <v/>
      </c>
      <c r="F301" s="199">
        <f t="shared" si="15"/>
        <v>44.4</v>
      </c>
      <c r="G301" s="76" t="s">
        <v>945</v>
      </c>
      <c r="H301" s="77">
        <v>496</v>
      </c>
      <c r="I301" s="76"/>
      <c r="L301" t="s">
        <v>387</v>
      </c>
      <c r="M301">
        <v>2177</v>
      </c>
    </row>
    <row r="302" spans="1:13" ht="24.95" customHeight="1">
      <c r="A302" s="191" t="s">
        <v>1443</v>
      </c>
      <c r="B302" s="192"/>
      <c r="C302" s="194"/>
      <c r="D302" s="192"/>
      <c r="E302" s="198" t="str">
        <f t="shared" si="14"/>
        <v/>
      </c>
      <c r="F302" s="199">
        <f t="shared" si="15"/>
        <v>0</v>
      </c>
      <c r="G302" s="76" t="s">
        <v>946</v>
      </c>
      <c r="H302" s="77">
        <v>92</v>
      </c>
      <c r="I302" s="76"/>
      <c r="L302" t="s">
        <v>1442</v>
      </c>
      <c r="M302">
        <v>348</v>
      </c>
    </row>
    <row r="303" spans="1:13" ht="24.95" customHeight="1">
      <c r="A303" s="191" t="s">
        <v>1370</v>
      </c>
      <c r="B303" s="192">
        <v>26601</v>
      </c>
      <c r="C303" s="194">
        <v>26601</v>
      </c>
      <c r="D303" s="192">
        <v>11901</v>
      </c>
      <c r="E303" s="198">
        <f t="shared" si="14"/>
        <v>44.7</v>
      </c>
      <c r="F303" s="199">
        <f t="shared" si="15"/>
        <v>68.3</v>
      </c>
      <c r="G303" s="76" t="s">
        <v>947</v>
      </c>
      <c r="H303" s="77">
        <v>125</v>
      </c>
      <c r="I303" s="76"/>
      <c r="L303" t="s">
        <v>388</v>
      </c>
      <c r="M303">
        <v>17423</v>
      </c>
    </row>
    <row r="304" spans="1:13" ht="24.95" customHeight="1">
      <c r="A304" s="191" t="s">
        <v>1371</v>
      </c>
      <c r="B304" s="192">
        <f>SUM(B305,B328,B339,B352,B360,B363,B365)</f>
        <v>22616</v>
      </c>
      <c r="C304" s="192">
        <v>23519</v>
      </c>
      <c r="D304" s="192">
        <f>SUM(D305,D328,D339,D352,D360,D363,D365)</f>
        <v>73496</v>
      </c>
      <c r="E304" s="198">
        <f t="shared" si="14"/>
        <v>312.5</v>
      </c>
      <c r="F304" s="199">
        <f t="shared" si="15"/>
        <v>99</v>
      </c>
      <c r="G304" s="76" t="s">
        <v>948</v>
      </c>
      <c r="H304" s="77">
        <v>9</v>
      </c>
      <c r="I304" s="76"/>
      <c r="L304" t="s">
        <v>389</v>
      </c>
      <c r="M304">
        <v>74223</v>
      </c>
    </row>
    <row r="305" spans="1:13" ht="24.95" customHeight="1">
      <c r="A305" s="191" t="s">
        <v>1372</v>
      </c>
      <c r="B305" s="192">
        <f>SUM(B306:B327)</f>
        <v>8173</v>
      </c>
      <c r="C305" s="192">
        <v>8454</v>
      </c>
      <c r="D305" s="192">
        <f>SUM(D306:D327)</f>
        <v>38279</v>
      </c>
      <c r="E305" s="198">
        <f t="shared" si="14"/>
        <v>452.8</v>
      </c>
      <c r="F305" s="199">
        <f t="shared" si="15"/>
        <v>91.8</v>
      </c>
      <c r="G305" s="76" t="s">
        <v>949</v>
      </c>
      <c r="H305" s="77">
        <v>687</v>
      </c>
      <c r="I305" s="76"/>
      <c r="L305" t="s">
        <v>391</v>
      </c>
      <c r="M305">
        <v>41695</v>
      </c>
    </row>
    <row r="306" spans="1:13" ht="24.95" customHeight="1">
      <c r="A306" s="191" t="s">
        <v>1364</v>
      </c>
      <c r="B306" s="192">
        <v>355</v>
      </c>
      <c r="C306" s="194">
        <v>422</v>
      </c>
      <c r="D306" s="192">
        <v>519</v>
      </c>
      <c r="E306" s="198">
        <f t="shared" si="14"/>
        <v>123</v>
      </c>
      <c r="F306" s="199">
        <f t="shared" si="15"/>
        <v>109</v>
      </c>
      <c r="G306" s="76"/>
      <c r="H306" s="77"/>
      <c r="I306" s="76"/>
      <c r="L306" t="s">
        <v>35</v>
      </c>
      <c r="M306">
        <v>476</v>
      </c>
    </row>
    <row r="307" spans="1:13" ht="24.95" customHeight="1">
      <c r="A307" s="191" t="s">
        <v>38</v>
      </c>
      <c r="B307" s="192">
        <v>86</v>
      </c>
      <c r="C307" s="194">
        <v>86</v>
      </c>
      <c r="D307" s="192">
        <v>85</v>
      </c>
      <c r="E307" s="198">
        <f t="shared" si="14"/>
        <v>98.8</v>
      </c>
      <c r="F307" s="199">
        <f t="shared" si="15"/>
        <v>354.2</v>
      </c>
      <c r="G307" s="76"/>
      <c r="H307" s="77"/>
      <c r="I307" s="76"/>
      <c r="L307" t="s">
        <v>37</v>
      </c>
      <c r="M307">
        <v>24</v>
      </c>
    </row>
    <row r="308" spans="1:13" ht="24.95" customHeight="1">
      <c r="A308" s="191" t="s">
        <v>1232</v>
      </c>
      <c r="B308" s="192">
        <v>5</v>
      </c>
      <c r="C308" s="194">
        <v>5</v>
      </c>
      <c r="D308" s="192">
        <v>5</v>
      </c>
      <c r="E308" s="198">
        <f t="shared" si="14"/>
        <v>100</v>
      </c>
      <c r="F308" s="199">
        <f t="shared" si="15"/>
        <v>0</v>
      </c>
      <c r="G308" s="76" t="s">
        <v>950</v>
      </c>
      <c r="H308" s="77">
        <v>775</v>
      </c>
      <c r="I308" s="76"/>
    </row>
    <row r="309" spans="1:13" ht="24.95" customHeight="1">
      <c r="A309" s="191" t="s">
        <v>48</v>
      </c>
      <c r="B309" s="192">
        <v>2004</v>
      </c>
      <c r="C309" s="194">
        <v>2218</v>
      </c>
      <c r="D309" s="192">
        <v>2381</v>
      </c>
      <c r="E309" s="198">
        <f t="shared" si="14"/>
        <v>107.3</v>
      </c>
      <c r="F309" s="199">
        <f t="shared" si="15"/>
        <v>98.2</v>
      </c>
      <c r="G309" s="76" t="s">
        <v>951</v>
      </c>
      <c r="H309" s="77">
        <v>771</v>
      </c>
      <c r="I309" s="76"/>
      <c r="L309" t="s">
        <v>47</v>
      </c>
      <c r="M309">
        <v>2425</v>
      </c>
    </row>
    <row r="310" spans="1:13" ht="24.95" customHeight="1">
      <c r="A310" s="191" t="s">
        <v>1445</v>
      </c>
      <c r="B310" s="192"/>
      <c r="C310" s="194"/>
      <c r="D310" s="192"/>
      <c r="E310" s="198" t="str">
        <f t="shared" si="14"/>
        <v/>
      </c>
      <c r="F310" s="199">
        <f t="shared" si="15"/>
        <v>0</v>
      </c>
      <c r="G310" s="76" t="s">
        <v>952</v>
      </c>
      <c r="H310" s="77">
        <v>84</v>
      </c>
      <c r="I310" s="76"/>
      <c r="L310" t="s">
        <v>1444</v>
      </c>
      <c r="M310">
        <v>7</v>
      </c>
    </row>
    <row r="311" spans="1:13" ht="24.95" customHeight="1">
      <c r="A311" s="191" t="s">
        <v>394</v>
      </c>
      <c r="B311" s="192">
        <v>86</v>
      </c>
      <c r="C311" s="194">
        <v>86</v>
      </c>
      <c r="D311" s="192">
        <v>418</v>
      </c>
      <c r="E311" s="198">
        <f t="shared" si="14"/>
        <v>486</v>
      </c>
      <c r="F311" s="199">
        <f t="shared" si="15"/>
        <v>69.3</v>
      </c>
      <c r="G311" s="76"/>
      <c r="H311" s="77"/>
      <c r="I311" s="76"/>
      <c r="L311" t="s">
        <v>393</v>
      </c>
      <c r="M311">
        <v>603</v>
      </c>
    </row>
    <row r="312" spans="1:13" ht="24.95" customHeight="1">
      <c r="A312" s="191" t="s">
        <v>396</v>
      </c>
      <c r="B312" s="192">
        <v>236</v>
      </c>
      <c r="C312" s="194">
        <v>236</v>
      </c>
      <c r="D312" s="192">
        <v>1159</v>
      </c>
      <c r="E312" s="198">
        <f t="shared" si="14"/>
        <v>491.1</v>
      </c>
      <c r="F312" s="199">
        <f t="shared" si="15"/>
        <v>171.7</v>
      </c>
      <c r="G312" s="76" t="s">
        <v>953</v>
      </c>
      <c r="H312" s="77">
        <v>945</v>
      </c>
      <c r="I312" s="76"/>
      <c r="L312" t="s">
        <v>395</v>
      </c>
      <c r="M312">
        <v>675</v>
      </c>
    </row>
    <row r="313" spans="1:13" ht="24.95" customHeight="1">
      <c r="A313" s="191" t="s">
        <v>398</v>
      </c>
      <c r="B313" s="192">
        <v>42</v>
      </c>
      <c r="C313" s="194">
        <v>42</v>
      </c>
      <c r="D313" s="192">
        <v>286</v>
      </c>
      <c r="E313" s="198">
        <f t="shared" si="14"/>
        <v>681</v>
      </c>
      <c r="F313" s="199">
        <f t="shared" si="15"/>
        <v>154.6</v>
      </c>
      <c r="G313" s="76" t="s">
        <v>954</v>
      </c>
      <c r="H313" s="77">
        <v>2708</v>
      </c>
      <c r="I313" s="76"/>
      <c r="L313" t="s">
        <v>397</v>
      </c>
      <c r="M313">
        <v>185</v>
      </c>
    </row>
    <row r="314" spans="1:13" ht="24.95" customHeight="1">
      <c r="A314" s="191" t="s">
        <v>400</v>
      </c>
      <c r="B314" s="192">
        <v>32</v>
      </c>
      <c r="C314" s="194">
        <v>32</v>
      </c>
      <c r="D314" s="192">
        <v>68</v>
      </c>
      <c r="E314" s="198">
        <f t="shared" si="14"/>
        <v>212.5</v>
      </c>
      <c r="F314" s="199">
        <f t="shared" si="15"/>
        <v>34.5</v>
      </c>
      <c r="G314" s="76" t="s">
        <v>955</v>
      </c>
      <c r="H314" s="77">
        <v>149</v>
      </c>
      <c r="I314" s="76"/>
      <c r="L314" t="s">
        <v>399</v>
      </c>
      <c r="M314">
        <v>197</v>
      </c>
    </row>
    <row r="315" spans="1:13" ht="24.95" customHeight="1">
      <c r="A315" s="191" t="s">
        <v>402</v>
      </c>
      <c r="B315" s="192">
        <v>9</v>
      </c>
      <c r="C315" s="194">
        <v>9</v>
      </c>
      <c r="D315" s="192">
        <v>9</v>
      </c>
      <c r="E315" s="198">
        <f t="shared" si="14"/>
        <v>100</v>
      </c>
      <c r="F315" s="199">
        <f t="shared" si="15"/>
        <v>3.1</v>
      </c>
      <c r="G315" s="76" t="s">
        <v>956</v>
      </c>
      <c r="H315" s="77">
        <v>6255</v>
      </c>
      <c r="I315" s="76"/>
      <c r="L315" t="s">
        <v>401</v>
      </c>
      <c r="M315">
        <v>292</v>
      </c>
    </row>
    <row r="316" spans="1:13" ht="24.95" customHeight="1">
      <c r="A316" s="191" t="s">
        <v>404</v>
      </c>
      <c r="B316" s="192">
        <v>564</v>
      </c>
      <c r="C316" s="194">
        <v>564</v>
      </c>
      <c r="D316" s="192">
        <v>568</v>
      </c>
      <c r="E316" s="198">
        <f t="shared" si="14"/>
        <v>100.7</v>
      </c>
      <c r="F316" s="199">
        <f t="shared" si="15"/>
        <v>95.1</v>
      </c>
      <c r="G316" s="76" t="s">
        <v>957</v>
      </c>
      <c r="H316" s="77">
        <v>5933</v>
      </c>
      <c r="I316" s="76"/>
      <c r="L316" t="s">
        <v>403</v>
      </c>
      <c r="M316">
        <v>597</v>
      </c>
    </row>
    <row r="317" spans="1:13" ht="24.95" customHeight="1">
      <c r="A317" s="191" t="s">
        <v>1303</v>
      </c>
      <c r="B317" s="192"/>
      <c r="C317" s="194">
        <v>0</v>
      </c>
      <c r="D317" s="192">
        <v>177</v>
      </c>
      <c r="E317" s="198" t="str">
        <f t="shared" si="14"/>
        <v/>
      </c>
      <c r="F317" s="199">
        <f t="shared" si="15"/>
        <v>0</v>
      </c>
      <c r="G317" s="76" t="s">
        <v>742</v>
      </c>
      <c r="H317" s="77">
        <v>1395</v>
      </c>
      <c r="I317" s="76"/>
    </row>
    <row r="318" spans="1:13" ht="24.95" customHeight="1">
      <c r="A318" s="191" t="s">
        <v>1447</v>
      </c>
      <c r="B318" s="192"/>
      <c r="C318" s="194"/>
      <c r="D318" s="192"/>
      <c r="E318" s="198" t="str">
        <f t="shared" si="14"/>
        <v/>
      </c>
      <c r="F318" s="199">
        <f t="shared" si="15"/>
        <v>0</v>
      </c>
      <c r="G318" s="76" t="s">
        <v>743</v>
      </c>
      <c r="H318" s="77">
        <v>941</v>
      </c>
      <c r="I318" s="76"/>
      <c r="L318" t="s">
        <v>1446</v>
      </c>
      <c r="M318">
        <v>13169</v>
      </c>
    </row>
    <row r="319" spans="1:13" ht="24.95" customHeight="1">
      <c r="A319" s="191" t="s">
        <v>1305</v>
      </c>
      <c r="B319" s="192"/>
      <c r="C319" s="194">
        <v>0</v>
      </c>
      <c r="D319" s="192">
        <v>5008</v>
      </c>
      <c r="E319" s="198" t="str">
        <f t="shared" si="14"/>
        <v/>
      </c>
      <c r="F319" s="199">
        <f t="shared" si="15"/>
        <v>123.8</v>
      </c>
      <c r="G319" s="76" t="s">
        <v>958</v>
      </c>
      <c r="H319" s="77">
        <v>590</v>
      </c>
      <c r="I319" s="76"/>
      <c r="L319" t="s">
        <v>405</v>
      </c>
      <c r="M319">
        <v>4044</v>
      </c>
    </row>
    <row r="320" spans="1:13" ht="24.95" customHeight="1">
      <c r="A320" s="191" t="s">
        <v>407</v>
      </c>
      <c r="B320" s="192">
        <v>50</v>
      </c>
      <c r="C320" s="194">
        <v>50</v>
      </c>
      <c r="D320" s="192">
        <v>10033</v>
      </c>
      <c r="E320" s="198">
        <f t="shared" si="14"/>
        <v>20066</v>
      </c>
      <c r="F320" s="199">
        <f t="shared" si="15"/>
        <v>559.9</v>
      </c>
      <c r="G320" s="76"/>
      <c r="H320" s="77"/>
      <c r="I320" s="76"/>
      <c r="L320" t="s">
        <v>406</v>
      </c>
      <c r="M320">
        <v>1792</v>
      </c>
    </row>
    <row r="321" spans="1:13" ht="24.95" customHeight="1">
      <c r="A321" s="191" t="s">
        <v>409</v>
      </c>
      <c r="B321" s="192"/>
      <c r="C321" s="194">
        <v>0</v>
      </c>
      <c r="D321" s="192">
        <v>6264</v>
      </c>
      <c r="E321" s="198" t="str">
        <f t="shared" si="14"/>
        <v/>
      </c>
      <c r="F321" s="199">
        <f t="shared" si="15"/>
        <v>2400</v>
      </c>
      <c r="G321" s="76" t="s">
        <v>959</v>
      </c>
      <c r="H321" s="77">
        <v>821</v>
      </c>
      <c r="I321" s="76"/>
      <c r="L321" t="s">
        <v>408</v>
      </c>
      <c r="M321">
        <v>261</v>
      </c>
    </row>
    <row r="322" spans="1:13" ht="24.95" customHeight="1">
      <c r="A322" s="191" t="s">
        <v>1448</v>
      </c>
      <c r="B322" s="192"/>
      <c r="C322" s="194"/>
      <c r="D322" s="192"/>
      <c r="E322" s="198" t="str">
        <f t="shared" si="14"/>
        <v/>
      </c>
      <c r="F322" s="199">
        <f t="shared" si="15"/>
        <v>0</v>
      </c>
      <c r="G322" s="76" t="s">
        <v>960</v>
      </c>
      <c r="H322" s="77">
        <v>627</v>
      </c>
      <c r="I322" s="76"/>
      <c r="L322" t="s">
        <v>410</v>
      </c>
      <c r="M322">
        <v>37</v>
      </c>
    </row>
    <row r="323" spans="1:13" ht="24.95" customHeight="1">
      <c r="A323" s="191" t="s">
        <v>1449</v>
      </c>
      <c r="B323" s="192"/>
      <c r="C323" s="194"/>
      <c r="D323" s="192"/>
      <c r="E323" s="198" t="str">
        <f t="shared" si="14"/>
        <v/>
      </c>
      <c r="F323" s="199">
        <f t="shared" si="15"/>
        <v>0</v>
      </c>
      <c r="G323" s="76" t="s">
        <v>961</v>
      </c>
      <c r="H323" s="77">
        <v>9</v>
      </c>
      <c r="I323" s="76"/>
      <c r="L323" t="s">
        <v>412</v>
      </c>
      <c r="M323">
        <v>2168</v>
      </c>
    </row>
    <row r="324" spans="1:13" ht="24.95" customHeight="1">
      <c r="A324" s="191" t="s">
        <v>415</v>
      </c>
      <c r="B324" s="192">
        <v>300</v>
      </c>
      <c r="C324" s="194">
        <v>300</v>
      </c>
      <c r="D324" s="192">
        <v>5460</v>
      </c>
      <c r="E324" s="198">
        <f t="shared" si="14"/>
        <v>1820</v>
      </c>
      <c r="F324" s="199">
        <f t="shared" si="15"/>
        <v>89.7</v>
      </c>
      <c r="G324" s="76" t="s">
        <v>962</v>
      </c>
      <c r="H324" s="77">
        <v>48</v>
      </c>
      <c r="I324" s="76"/>
      <c r="L324" t="s">
        <v>414</v>
      </c>
      <c r="M324">
        <v>6090</v>
      </c>
    </row>
    <row r="325" spans="1:13" ht="24.95" customHeight="1">
      <c r="A325" s="191" t="s">
        <v>418</v>
      </c>
      <c r="B325" s="192">
        <v>1787</v>
      </c>
      <c r="C325" s="194">
        <v>1787</v>
      </c>
      <c r="D325" s="192">
        <v>3560</v>
      </c>
      <c r="E325" s="198">
        <f t="shared" si="14"/>
        <v>199.2</v>
      </c>
      <c r="F325" s="199">
        <f t="shared" si="15"/>
        <v>44.5</v>
      </c>
      <c r="G325" s="76" t="s">
        <v>963</v>
      </c>
      <c r="H325" s="77">
        <v>418</v>
      </c>
      <c r="I325" s="76"/>
      <c r="L325" t="s">
        <v>417</v>
      </c>
      <c r="M325">
        <v>7996</v>
      </c>
    </row>
    <row r="326" spans="1:13" ht="24.95" customHeight="1">
      <c r="A326" s="191" t="s">
        <v>420</v>
      </c>
      <c r="B326" s="192">
        <v>14</v>
      </c>
      <c r="C326" s="194">
        <v>14</v>
      </c>
      <c r="D326" s="192">
        <v>20</v>
      </c>
      <c r="E326" s="198">
        <f t="shared" ref="E326:E389" si="17">IF(D326*C326=0,"",ROUND(D326/C326*100,1))</f>
        <v>142.9</v>
      </c>
      <c r="F326" s="199">
        <f t="shared" ref="F326:F389" si="18">IF(M326*D326=0,,ROUND(D326/M326*100,1))</f>
        <v>71.400000000000006</v>
      </c>
      <c r="G326" s="76" t="s">
        <v>964</v>
      </c>
      <c r="H326" s="77">
        <v>1084</v>
      </c>
      <c r="I326" s="76"/>
      <c r="L326" t="s">
        <v>419</v>
      </c>
      <c r="M326">
        <v>28</v>
      </c>
    </row>
    <row r="327" spans="1:13" ht="24.95" customHeight="1">
      <c r="A327" s="191" t="s">
        <v>422</v>
      </c>
      <c r="B327" s="192">
        <v>2603</v>
      </c>
      <c r="C327" s="194">
        <v>2603</v>
      </c>
      <c r="D327" s="192">
        <v>2259</v>
      </c>
      <c r="E327" s="198">
        <f t="shared" si="17"/>
        <v>86.8</v>
      </c>
      <c r="F327" s="199">
        <f t="shared" si="18"/>
        <v>359.1</v>
      </c>
      <c r="G327" s="76" t="s">
        <v>965</v>
      </c>
      <c r="H327" s="77">
        <v>11155</v>
      </c>
      <c r="I327" s="76"/>
      <c r="L327" t="s">
        <v>421</v>
      </c>
      <c r="M327">
        <v>629</v>
      </c>
    </row>
    <row r="328" spans="1:13" ht="24.95" customHeight="1">
      <c r="A328" s="191" t="s">
        <v>1373</v>
      </c>
      <c r="B328" s="192">
        <f>SUM(B329:B338)</f>
        <v>4995</v>
      </c>
      <c r="C328" s="192">
        <v>4924</v>
      </c>
      <c r="D328" s="192">
        <f>SUM(D329:D338)</f>
        <v>6034</v>
      </c>
      <c r="E328" s="198">
        <f t="shared" si="17"/>
        <v>122.5</v>
      </c>
      <c r="F328" s="199">
        <f t="shared" si="18"/>
        <v>80</v>
      </c>
      <c r="G328" s="76" t="s">
        <v>966</v>
      </c>
      <c r="H328" s="77">
        <v>211</v>
      </c>
      <c r="I328" s="76"/>
      <c r="L328" t="s">
        <v>423</v>
      </c>
      <c r="M328">
        <v>7543</v>
      </c>
    </row>
    <row r="329" spans="1:13" ht="24.95" customHeight="1">
      <c r="A329" s="191" t="s">
        <v>36</v>
      </c>
      <c r="B329" s="192">
        <v>1037</v>
      </c>
      <c r="C329" s="194">
        <v>1209</v>
      </c>
      <c r="D329" s="192">
        <v>1292</v>
      </c>
      <c r="E329" s="198">
        <f t="shared" si="17"/>
        <v>106.9</v>
      </c>
      <c r="F329" s="199">
        <f t="shared" si="18"/>
        <v>111.3</v>
      </c>
      <c r="G329" s="76" t="s">
        <v>967</v>
      </c>
      <c r="H329" s="77">
        <v>2580</v>
      </c>
      <c r="I329" s="76"/>
      <c r="L329" t="s">
        <v>35</v>
      </c>
      <c r="M329">
        <v>1161</v>
      </c>
    </row>
    <row r="330" spans="1:13" ht="24.95" customHeight="1">
      <c r="A330" s="191" t="s">
        <v>1412</v>
      </c>
      <c r="B330" s="192"/>
      <c r="C330" s="194"/>
      <c r="D330" s="192"/>
      <c r="E330" s="198" t="str">
        <f t="shared" si="17"/>
        <v/>
      </c>
      <c r="F330" s="199">
        <f t="shared" si="18"/>
        <v>0</v>
      </c>
      <c r="G330" s="76" t="s">
        <v>968</v>
      </c>
      <c r="H330" s="77">
        <v>803</v>
      </c>
      <c r="I330" s="76"/>
      <c r="L330" t="s">
        <v>37</v>
      </c>
      <c r="M330">
        <v>244</v>
      </c>
    </row>
    <row r="331" spans="1:13" ht="24.95" customHeight="1">
      <c r="A331" s="191" t="s">
        <v>1450</v>
      </c>
      <c r="B331" s="192"/>
      <c r="C331" s="194"/>
      <c r="D331" s="192"/>
      <c r="E331" s="198" t="str">
        <f t="shared" si="17"/>
        <v/>
      </c>
      <c r="F331" s="199">
        <f t="shared" si="18"/>
        <v>0</v>
      </c>
      <c r="G331" s="76" t="s">
        <v>969</v>
      </c>
      <c r="H331" s="77">
        <v>243</v>
      </c>
      <c r="I331" s="76"/>
      <c r="L331" t="s">
        <v>424</v>
      </c>
      <c r="M331">
        <v>809</v>
      </c>
    </row>
    <row r="332" spans="1:13" ht="24.95" customHeight="1">
      <c r="A332" s="191" t="s">
        <v>426</v>
      </c>
      <c r="B332" s="192">
        <v>1882</v>
      </c>
      <c r="C332" s="194">
        <v>1639</v>
      </c>
      <c r="D332" s="192">
        <v>1965</v>
      </c>
      <c r="E332" s="198">
        <f t="shared" si="17"/>
        <v>119.9</v>
      </c>
      <c r="F332" s="199">
        <f t="shared" si="18"/>
        <v>74.5</v>
      </c>
      <c r="G332" s="76"/>
      <c r="H332" s="77"/>
      <c r="I332" s="76"/>
      <c r="L332" t="s">
        <v>425</v>
      </c>
      <c r="M332">
        <v>2639</v>
      </c>
    </row>
    <row r="333" spans="1:13" ht="24.95" customHeight="1">
      <c r="A333" s="191" t="s">
        <v>428</v>
      </c>
      <c r="B333" s="192">
        <v>1294</v>
      </c>
      <c r="C333" s="194">
        <v>1294</v>
      </c>
      <c r="D333" s="192">
        <v>1489</v>
      </c>
      <c r="E333" s="198">
        <f t="shared" si="17"/>
        <v>115.1</v>
      </c>
      <c r="F333" s="199">
        <f t="shared" si="18"/>
        <v>115.1</v>
      </c>
      <c r="G333" s="76" t="s">
        <v>970</v>
      </c>
      <c r="H333" s="77">
        <v>70</v>
      </c>
      <c r="I333" s="76"/>
      <c r="L333" t="s">
        <v>427</v>
      </c>
      <c r="M333">
        <v>1294</v>
      </c>
    </row>
    <row r="334" spans="1:13" ht="24.95" customHeight="1">
      <c r="A334" s="191" t="s">
        <v>430</v>
      </c>
      <c r="B334" s="192">
        <v>533</v>
      </c>
      <c r="C334" s="194">
        <v>533</v>
      </c>
      <c r="D334" s="192">
        <v>1099</v>
      </c>
      <c r="E334" s="198">
        <f t="shared" si="17"/>
        <v>206.2</v>
      </c>
      <c r="F334" s="199">
        <f t="shared" si="18"/>
        <v>143.30000000000001</v>
      </c>
      <c r="G334" s="76" t="s">
        <v>971</v>
      </c>
      <c r="H334" s="77">
        <v>762</v>
      </c>
      <c r="I334" s="76"/>
      <c r="L334" t="s">
        <v>429</v>
      </c>
      <c r="M334">
        <v>767</v>
      </c>
    </row>
    <row r="335" spans="1:13" ht="24.95" customHeight="1">
      <c r="A335" s="191" t="s">
        <v>432</v>
      </c>
      <c r="B335" s="192">
        <v>7</v>
      </c>
      <c r="C335" s="194">
        <v>7</v>
      </c>
      <c r="D335" s="192">
        <v>7</v>
      </c>
      <c r="E335" s="198">
        <f t="shared" si="17"/>
        <v>100</v>
      </c>
      <c r="F335" s="199">
        <f t="shared" si="18"/>
        <v>14</v>
      </c>
      <c r="G335" s="76" t="s">
        <v>972</v>
      </c>
      <c r="H335" s="77">
        <v>851</v>
      </c>
      <c r="I335" s="76"/>
      <c r="L335" t="s">
        <v>431</v>
      </c>
      <c r="M335">
        <v>50</v>
      </c>
    </row>
    <row r="336" spans="1:13" ht="24.95" customHeight="1">
      <c r="A336" s="191" t="s">
        <v>1308</v>
      </c>
      <c r="B336" s="192"/>
      <c r="C336" s="194">
        <v>0</v>
      </c>
      <c r="D336" s="192">
        <v>31</v>
      </c>
      <c r="E336" s="198" t="str">
        <f t="shared" si="17"/>
        <v/>
      </c>
      <c r="F336" s="199">
        <f t="shared" si="18"/>
        <v>106.9</v>
      </c>
      <c r="G336" s="76" t="s">
        <v>973</v>
      </c>
      <c r="H336" s="77">
        <v>205</v>
      </c>
      <c r="I336" s="76"/>
      <c r="L336" t="s">
        <v>433</v>
      </c>
      <c r="M336">
        <v>29</v>
      </c>
    </row>
    <row r="337" spans="1:13" ht="24.95" customHeight="1">
      <c r="A337" s="191" t="s">
        <v>1309</v>
      </c>
      <c r="B337" s="192">
        <v>42</v>
      </c>
      <c r="C337" s="194">
        <v>42</v>
      </c>
      <c r="D337" s="192">
        <v>108</v>
      </c>
      <c r="E337" s="198">
        <f t="shared" si="17"/>
        <v>257.10000000000002</v>
      </c>
      <c r="F337" s="199">
        <f t="shared" si="18"/>
        <v>21.8</v>
      </c>
      <c r="G337" s="76" t="s">
        <v>974</v>
      </c>
      <c r="H337" s="77">
        <v>5050</v>
      </c>
      <c r="I337" s="76"/>
      <c r="L337" t="s">
        <v>434</v>
      </c>
      <c r="M337">
        <v>495</v>
      </c>
    </row>
    <row r="338" spans="1:13" ht="24.95" customHeight="1">
      <c r="A338" s="191" t="s">
        <v>1374</v>
      </c>
      <c r="B338" s="192">
        <v>200</v>
      </c>
      <c r="C338" s="194">
        <v>200</v>
      </c>
      <c r="D338" s="192">
        <v>43</v>
      </c>
      <c r="E338" s="198">
        <f t="shared" si="17"/>
        <v>21.5</v>
      </c>
      <c r="F338" s="199">
        <f t="shared" si="18"/>
        <v>78.2</v>
      </c>
      <c r="G338" s="76" t="s">
        <v>975</v>
      </c>
      <c r="H338" s="77">
        <v>2561</v>
      </c>
      <c r="I338" s="76"/>
      <c r="L338" t="s">
        <v>435</v>
      </c>
      <c r="M338">
        <v>55</v>
      </c>
    </row>
    <row r="339" spans="1:13" ht="24.95" customHeight="1">
      <c r="A339" s="191" t="s">
        <v>1375</v>
      </c>
      <c r="B339" s="192">
        <f>SUM(B340:B351)</f>
        <v>5283</v>
      </c>
      <c r="C339" s="192">
        <v>5615</v>
      </c>
      <c r="D339" s="192">
        <f>SUM(D340:D351)</f>
        <v>9006</v>
      </c>
      <c r="E339" s="198">
        <f t="shared" si="17"/>
        <v>160.4</v>
      </c>
      <c r="F339" s="199">
        <f t="shared" si="18"/>
        <v>113.2</v>
      </c>
      <c r="G339" s="76"/>
      <c r="H339" s="77"/>
      <c r="I339" s="76"/>
      <c r="L339" t="s">
        <v>436</v>
      </c>
      <c r="M339">
        <v>7957</v>
      </c>
    </row>
    <row r="340" spans="1:13" ht="24.95" customHeight="1">
      <c r="A340" s="191" t="s">
        <v>439</v>
      </c>
      <c r="B340" s="192">
        <v>15</v>
      </c>
      <c r="C340" s="194">
        <v>15</v>
      </c>
      <c r="D340" s="192">
        <v>190</v>
      </c>
      <c r="E340" s="198">
        <f t="shared" si="17"/>
        <v>1266.7</v>
      </c>
      <c r="F340" s="199">
        <f t="shared" si="18"/>
        <v>155.69999999999999</v>
      </c>
      <c r="G340" s="76" t="s">
        <v>976</v>
      </c>
      <c r="H340" s="77">
        <v>107</v>
      </c>
      <c r="I340" s="76"/>
      <c r="L340" t="s">
        <v>438</v>
      </c>
      <c r="M340">
        <v>122</v>
      </c>
    </row>
    <row r="341" spans="1:13" ht="24.95" customHeight="1">
      <c r="A341" s="191" t="s">
        <v>441</v>
      </c>
      <c r="B341" s="192">
        <v>1000</v>
      </c>
      <c r="C341" s="194">
        <v>1000</v>
      </c>
      <c r="D341" s="192">
        <v>972</v>
      </c>
      <c r="E341" s="198">
        <f t="shared" si="17"/>
        <v>97.2</v>
      </c>
      <c r="F341" s="199">
        <f t="shared" si="18"/>
        <v>62.8</v>
      </c>
      <c r="G341" s="76" t="s">
        <v>977</v>
      </c>
      <c r="H341" s="77">
        <v>75</v>
      </c>
      <c r="I341" s="76"/>
      <c r="L341" t="s">
        <v>440</v>
      </c>
      <c r="M341">
        <v>1549</v>
      </c>
    </row>
    <row r="342" spans="1:13" ht="24.95" customHeight="1">
      <c r="A342" s="191" t="s">
        <v>443</v>
      </c>
      <c r="B342" s="192">
        <v>412</v>
      </c>
      <c r="C342" s="194">
        <v>412</v>
      </c>
      <c r="D342" s="192">
        <v>568</v>
      </c>
      <c r="E342" s="198">
        <f t="shared" si="17"/>
        <v>137.9</v>
      </c>
      <c r="F342" s="199">
        <f t="shared" si="18"/>
        <v>116.9</v>
      </c>
      <c r="G342" s="76" t="s">
        <v>978</v>
      </c>
      <c r="H342" s="77">
        <v>5588</v>
      </c>
      <c r="I342" s="76"/>
      <c r="L342" t="s">
        <v>442</v>
      </c>
      <c r="M342">
        <v>486</v>
      </c>
    </row>
    <row r="343" spans="1:13" ht="24.95" customHeight="1">
      <c r="A343" s="191" t="s">
        <v>1311</v>
      </c>
      <c r="B343" s="192"/>
      <c r="C343" s="194">
        <v>0</v>
      </c>
      <c r="D343" s="192">
        <v>5</v>
      </c>
      <c r="E343" s="198" t="str">
        <f t="shared" si="17"/>
        <v/>
      </c>
      <c r="F343" s="199">
        <f t="shared" si="18"/>
        <v>1.3</v>
      </c>
      <c r="G343" s="76" t="s">
        <v>814</v>
      </c>
      <c r="H343" s="77">
        <v>20</v>
      </c>
      <c r="I343" s="76"/>
      <c r="L343" t="s">
        <v>444</v>
      </c>
      <c r="M343">
        <v>382</v>
      </c>
    </row>
    <row r="344" spans="1:13" ht="24.95" customHeight="1">
      <c r="A344" s="191" t="s">
        <v>1312</v>
      </c>
      <c r="B344" s="192"/>
      <c r="C344" s="194">
        <v>0</v>
      </c>
      <c r="D344" s="192">
        <v>171</v>
      </c>
      <c r="E344" s="198" t="str">
        <f t="shared" si="17"/>
        <v/>
      </c>
      <c r="F344" s="199">
        <f t="shared" si="18"/>
        <v>475</v>
      </c>
      <c r="G344" s="76" t="s">
        <v>979</v>
      </c>
      <c r="H344" s="77">
        <v>4952</v>
      </c>
      <c r="I344" s="76"/>
      <c r="L344" t="s">
        <v>445</v>
      </c>
      <c r="M344">
        <v>36</v>
      </c>
    </row>
    <row r="345" spans="1:13" ht="24.95" customHeight="1">
      <c r="A345" s="191" t="s">
        <v>1452</v>
      </c>
      <c r="B345" s="192"/>
      <c r="C345" s="194"/>
      <c r="D345" s="192"/>
      <c r="E345" s="198" t="str">
        <f t="shared" si="17"/>
        <v/>
      </c>
      <c r="F345" s="199">
        <f t="shared" si="18"/>
        <v>0</v>
      </c>
      <c r="G345" s="76" t="s">
        <v>980</v>
      </c>
      <c r="H345" s="77">
        <v>4844</v>
      </c>
      <c r="I345" s="76"/>
      <c r="L345" t="s">
        <v>1451</v>
      </c>
      <c r="M345">
        <v>75</v>
      </c>
    </row>
    <row r="346" spans="1:13" ht="24.95" customHeight="1">
      <c r="A346" s="191" t="s">
        <v>447</v>
      </c>
      <c r="B346" s="192">
        <v>47</v>
      </c>
      <c r="C346" s="194">
        <v>47</v>
      </c>
      <c r="D346" s="192">
        <v>138</v>
      </c>
      <c r="E346" s="198">
        <f t="shared" si="17"/>
        <v>293.60000000000002</v>
      </c>
      <c r="F346" s="199">
        <f t="shared" si="18"/>
        <v>33.700000000000003</v>
      </c>
      <c r="G346" s="76" t="s">
        <v>981</v>
      </c>
      <c r="H346" s="77">
        <v>4844</v>
      </c>
      <c r="I346" s="76"/>
      <c r="L346" t="s">
        <v>446</v>
      </c>
      <c r="M346">
        <v>410</v>
      </c>
    </row>
    <row r="347" spans="1:13" ht="24.95" customHeight="1">
      <c r="A347" s="191" t="s">
        <v>449</v>
      </c>
      <c r="B347" s="192"/>
      <c r="C347" s="194">
        <v>0</v>
      </c>
      <c r="D347" s="192">
        <v>354</v>
      </c>
      <c r="E347" s="198" t="str">
        <f t="shared" si="17"/>
        <v/>
      </c>
      <c r="F347" s="199">
        <f t="shared" si="18"/>
        <v>39.299999999999997</v>
      </c>
      <c r="G347" s="76"/>
      <c r="H347" s="77"/>
      <c r="I347" s="76"/>
      <c r="L347" t="s">
        <v>448</v>
      </c>
      <c r="M347">
        <v>900</v>
      </c>
    </row>
    <row r="348" spans="1:13" ht="24.95" customHeight="1">
      <c r="A348" s="191" t="s">
        <v>1314</v>
      </c>
      <c r="B348" s="192"/>
      <c r="C348" s="194">
        <v>0</v>
      </c>
      <c r="D348" s="192">
        <v>982</v>
      </c>
      <c r="E348" s="198" t="str">
        <f t="shared" si="17"/>
        <v/>
      </c>
      <c r="F348" s="199">
        <f t="shared" si="18"/>
        <v>0</v>
      </c>
      <c r="G348" s="76" t="s">
        <v>982</v>
      </c>
      <c r="H348" s="77">
        <v>2502</v>
      </c>
      <c r="I348" s="76"/>
    </row>
    <row r="349" spans="1:13" ht="24.95" customHeight="1">
      <c r="A349" s="191" t="s">
        <v>1315</v>
      </c>
      <c r="B349" s="192"/>
      <c r="C349" s="194">
        <v>0</v>
      </c>
      <c r="D349" s="192">
        <v>38</v>
      </c>
      <c r="E349" s="198" t="str">
        <f t="shared" si="17"/>
        <v/>
      </c>
      <c r="F349" s="199">
        <f t="shared" si="18"/>
        <v>0</v>
      </c>
      <c r="G349" s="76" t="s">
        <v>983</v>
      </c>
      <c r="H349" s="77">
        <v>2502</v>
      </c>
      <c r="I349" s="76"/>
    </row>
    <row r="350" spans="1:13" ht="24.95" customHeight="1">
      <c r="A350" s="191" t="s">
        <v>452</v>
      </c>
      <c r="B350" s="192"/>
      <c r="C350" s="194">
        <v>0</v>
      </c>
      <c r="D350" s="192">
        <v>1718</v>
      </c>
      <c r="E350" s="198" t="str">
        <f t="shared" si="17"/>
        <v/>
      </c>
      <c r="F350" s="199">
        <f t="shared" si="18"/>
        <v>210</v>
      </c>
      <c r="G350" s="76" t="s">
        <v>984</v>
      </c>
      <c r="H350" s="77">
        <v>100</v>
      </c>
      <c r="I350" s="76"/>
      <c r="L350" t="s">
        <v>451</v>
      </c>
      <c r="M350">
        <v>818</v>
      </c>
    </row>
    <row r="351" spans="1:13" ht="24.95" customHeight="1">
      <c r="A351" s="191" t="s">
        <v>454</v>
      </c>
      <c r="B351" s="192">
        <v>3809</v>
      </c>
      <c r="C351" s="194">
        <v>4141</v>
      </c>
      <c r="D351" s="192">
        <v>3870</v>
      </c>
      <c r="E351" s="198">
        <f t="shared" si="17"/>
        <v>93.5</v>
      </c>
      <c r="F351" s="199">
        <f t="shared" si="18"/>
        <v>121.7</v>
      </c>
      <c r="G351" s="76" t="s">
        <v>985</v>
      </c>
      <c r="H351" s="77">
        <v>100</v>
      </c>
      <c r="I351" s="76"/>
      <c r="L351" t="s">
        <v>453</v>
      </c>
      <c r="M351">
        <v>3179</v>
      </c>
    </row>
    <row r="352" spans="1:13" ht="24.95" customHeight="1">
      <c r="A352" s="191" t="s">
        <v>1376</v>
      </c>
      <c r="B352" s="192">
        <f>SUM(B355:B355)</f>
        <v>2135</v>
      </c>
      <c r="C352" s="192">
        <v>2135</v>
      </c>
      <c r="D352" s="192">
        <f>SUM(D355:D355)</f>
        <v>2918</v>
      </c>
      <c r="E352" s="198">
        <f t="shared" si="17"/>
        <v>136.69999999999999</v>
      </c>
      <c r="F352" s="199">
        <f t="shared" si="18"/>
        <v>97.3</v>
      </c>
      <c r="G352" s="76" t="s">
        <v>986</v>
      </c>
      <c r="H352" s="77">
        <v>7869</v>
      </c>
      <c r="I352" s="76"/>
      <c r="L352" t="s">
        <v>455</v>
      </c>
      <c r="M352">
        <v>2998</v>
      </c>
    </row>
    <row r="353" spans="1:13" ht="24.95" customHeight="1">
      <c r="A353" s="191" t="s">
        <v>1412</v>
      </c>
      <c r="B353" s="192"/>
      <c r="C353" s="192"/>
      <c r="D353" s="192"/>
      <c r="E353" s="198" t="str">
        <f t="shared" si="17"/>
        <v/>
      </c>
      <c r="F353" s="199">
        <f t="shared" si="18"/>
        <v>0</v>
      </c>
      <c r="G353" s="76" t="s">
        <v>987</v>
      </c>
      <c r="H353" s="77">
        <v>1499</v>
      </c>
      <c r="I353" s="76"/>
      <c r="L353" t="s">
        <v>37</v>
      </c>
      <c r="M353">
        <v>15</v>
      </c>
    </row>
    <row r="354" spans="1:13" ht="24.95" customHeight="1">
      <c r="A354" s="191" t="s">
        <v>1453</v>
      </c>
      <c r="B354" s="192"/>
      <c r="C354" s="192"/>
      <c r="D354" s="192"/>
      <c r="E354" s="198" t="str">
        <f t="shared" si="17"/>
        <v/>
      </c>
      <c r="F354" s="199">
        <f t="shared" si="18"/>
        <v>0</v>
      </c>
      <c r="G354" s="76" t="s">
        <v>742</v>
      </c>
      <c r="H354" s="77">
        <v>204</v>
      </c>
      <c r="I354" s="76"/>
      <c r="L354" t="s">
        <v>457</v>
      </c>
      <c r="M354">
        <v>100</v>
      </c>
    </row>
    <row r="355" spans="1:13" ht="24.95" customHeight="1">
      <c r="A355" s="191" t="s">
        <v>459</v>
      </c>
      <c r="B355" s="192">
        <v>2135</v>
      </c>
      <c r="C355" s="194">
        <v>2135</v>
      </c>
      <c r="D355" s="192">
        <v>2918</v>
      </c>
      <c r="E355" s="198">
        <f t="shared" si="17"/>
        <v>136.69999999999999</v>
      </c>
      <c r="F355" s="199">
        <f t="shared" si="18"/>
        <v>0</v>
      </c>
      <c r="G355" s="76" t="s">
        <v>988</v>
      </c>
      <c r="H355" s="77">
        <v>1295</v>
      </c>
      <c r="I355" s="76"/>
    </row>
    <row r="356" spans="1:13" ht="24.95" customHeight="1">
      <c r="A356" s="191" t="s">
        <v>1454</v>
      </c>
      <c r="B356" s="192"/>
      <c r="C356" s="194"/>
      <c r="D356" s="192"/>
      <c r="E356" s="198" t="str">
        <f t="shared" si="17"/>
        <v/>
      </c>
      <c r="F356" s="199">
        <f t="shared" si="18"/>
        <v>0</v>
      </c>
      <c r="G356" s="76" t="s">
        <v>989</v>
      </c>
      <c r="H356" s="77">
        <v>6</v>
      </c>
      <c r="I356" s="76"/>
      <c r="L356" t="s">
        <v>460</v>
      </c>
      <c r="M356">
        <v>2883</v>
      </c>
    </row>
    <row r="357" spans="1:13" ht="24.95" customHeight="1">
      <c r="A357" s="191" t="s">
        <v>1455</v>
      </c>
      <c r="B357" s="192"/>
      <c r="C357" s="194"/>
      <c r="D357" s="192"/>
      <c r="E357" s="198" t="str">
        <f t="shared" si="17"/>
        <v/>
      </c>
      <c r="F357" s="199">
        <f t="shared" si="18"/>
        <v>0</v>
      </c>
      <c r="G357" s="76" t="s">
        <v>990</v>
      </c>
      <c r="H357" s="77">
        <v>6</v>
      </c>
      <c r="I357" s="76"/>
      <c r="L357" t="s">
        <v>462</v>
      </c>
      <c r="M357">
        <v>5423</v>
      </c>
    </row>
    <row r="358" spans="1:13" ht="24.95" customHeight="1">
      <c r="A358" s="191" t="s">
        <v>1416</v>
      </c>
      <c r="B358" s="192"/>
      <c r="C358" s="194"/>
      <c r="D358" s="192"/>
      <c r="E358" s="198" t="str">
        <f t="shared" si="17"/>
        <v/>
      </c>
      <c r="F358" s="199">
        <f t="shared" si="18"/>
        <v>0</v>
      </c>
      <c r="G358" s="76" t="s">
        <v>991</v>
      </c>
      <c r="H358" s="77">
        <v>6364</v>
      </c>
      <c r="I358" s="76"/>
      <c r="L358" t="s">
        <v>163</v>
      </c>
      <c r="M358">
        <v>20</v>
      </c>
    </row>
    <row r="359" spans="1:13" ht="24.95" customHeight="1">
      <c r="A359" s="191" t="s">
        <v>1456</v>
      </c>
      <c r="B359" s="192"/>
      <c r="C359" s="194"/>
      <c r="D359" s="192"/>
      <c r="E359" s="198" t="str">
        <f t="shared" si="17"/>
        <v/>
      </c>
      <c r="F359" s="199">
        <f t="shared" si="18"/>
        <v>0</v>
      </c>
      <c r="G359" s="76" t="s">
        <v>992</v>
      </c>
      <c r="H359" s="77">
        <v>4728</v>
      </c>
      <c r="I359" s="76"/>
      <c r="L359" t="s">
        <v>463</v>
      </c>
      <c r="M359">
        <v>5403</v>
      </c>
    </row>
    <row r="360" spans="1:13" ht="24.95" customHeight="1">
      <c r="A360" s="191" t="s">
        <v>1377</v>
      </c>
      <c r="B360" s="192">
        <f>SUM(B361:B362)</f>
        <v>700</v>
      </c>
      <c r="C360" s="192">
        <v>700</v>
      </c>
      <c r="D360" s="192">
        <f>SUM(D361:D362)</f>
        <v>13562</v>
      </c>
      <c r="E360" s="198">
        <f t="shared" si="17"/>
        <v>1937.4</v>
      </c>
      <c r="F360" s="199">
        <f t="shared" si="18"/>
        <v>273.2</v>
      </c>
      <c r="G360" s="76" t="s">
        <v>993</v>
      </c>
      <c r="H360" s="77">
        <v>400</v>
      </c>
      <c r="I360" s="76"/>
      <c r="L360" t="s">
        <v>464</v>
      </c>
      <c r="M360">
        <v>4965</v>
      </c>
    </row>
    <row r="361" spans="1:13" ht="24.95" customHeight="1">
      <c r="A361" s="191" t="s">
        <v>1316</v>
      </c>
      <c r="B361" s="192">
        <v>700</v>
      </c>
      <c r="C361" s="194">
        <v>700</v>
      </c>
      <c r="D361" s="192">
        <v>13517</v>
      </c>
      <c r="E361" s="198">
        <f t="shared" si="17"/>
        <v>1931</v>
      </c>
      <c r="F361" s="199">
        <f t="shared" si="18"/>
        <v>309.7</v>
      </c>
      <c r="G361" s="76" t="s">
        <v>994</v>
      </c>
      <c r="H361" s="77">
        <v>1236</v>
      </c>
      <c r="I361" s="76"/>
      <c r="L361" t="s">
        <v>466</v>
      </c>
      <c r="M361">
        <v>4365</v>
      </c>
    </row>
    <row r="362" spans="1:13" ht="24.95" customHeight="1">
      <c r="A362" s="191" t="s">
        <v>1317</v>
      </c>
      <c r="B362" s="192"/>
      <c r="C362" s="194">
        <v>0</v>
      </c>
      <c r="D362" s="192">
        <v>45</v>
      </c>
      <c r="E362" s="198" t="str">
        <f t="shared" si="17"/>
        <v/>
      </c>
      <c r="F362" s="199">
        <f t="shared" si="18"/>
        <v>7.5</v>
      </c>
      <c r="G362" s="76" t="s">
        <v>995</v>
      </c>
      <c r="H362" s="77">
        <v>2339</v>
      </c>
      <c r="I362" s="76"/>
      <c r="L362" t="s">
        <v>468</v>
      </c>
      <c r="M362">
        <v>600</v>
      </c>
    </row>
    <row r="363" spans="1:13" ht="24.95" customHeight="1">
      <c r="A363" s="191" t="s">
        <v>1378</v>
      </c>
      <c r="B363" s="192">
        <f>SUM(B364:B364)</f>
        <v>1330</v>
      </c>
      <c r="C363" s="192">
        <v>1330</v>
      </c>
      <c r="D363" s="192">
        <f>SUM(D364:D364)</f>
        <v>2972</v>
      </c>
      <c r="E363" s="198">
        <f t="shared" si="17"/>
        <v>223.5</v>
      </c>
      <c r="F363" s="199">
        <f t="shared" si="18"/>
        <v>98.7</v>
      </c>
      <c r="G363" s="76" t="s">
        <v>996</v>
      </c>
      <c r="H363" s="77">
        <v>451</v>
      </c>
      <c r="I363" s="76"/>
      <c r="L363" t="s">
        <v>469</v>
      </c>
      <c r="M363">
        <v>3010</v>
      </c>
    </row>
    <row r="364" spans="1:13" ht="24.95" customHeight="1">
      <c r="A364" s="191" t="s">
        <v>472</v>
      </c>
      <c r="B364" s="192">
        <v>1330</v>
      </c>
      <c r="C364" s="194">
        <v>1330</v>
      </c>
      <c r="D364" s="192">
        <v>2972</v>
      </c>
      <c r="E364" s="198">
        <f t="shared" si="17"/>
        <v>223.5</v>
      </c>
      <c r="F364" s="199">
        <f t="shared" si="18"/>
        <v>98.7</v>
      </c>
      <c r="G364" s="76" t="s">
        <v>742</v>
      </c>
      <c r="H364" s="77">
        <v>303</v>
      </c>
      <c r="I364" s="76"/>
      <c r="L364" t="s">
        <v>471</v>
      </c>
      <c r="M364">
        <v>3010</v>
      </c>
    </row>
    <row r="365" spans="1:13" ht="24.95" customHeight="1">
      <c r="A365" s="191" t="s">
        <v>1379</v>
      </c>
      <c r="B365" s="192">
        <f>SUM(B366:B366)</f>
        <v>0</v>
      </c>
      <c r="C365" s="192">
        <v>361</v>
      </c>
      <c r="D365" s="192">
        <f>SUM(D366:D366)</f>
        <v>725</v>
      </c>
      <c r="E365" s="198">
        <f t="shared" si="17"/>
        <v>200.8</v>
      </c>
      <c r="F365" s="199">
        <f t="shared" si="18"/>
        <v>114.7</v>
      </c>
      <c r="G365" s="76" t="s">
        <v>743</v>
      </c>
      <c r="H365" s="77">
        <v>148</v>
      </c>
      <c r="I365" s="76"/>
      <c r="L365" t="s">
        <v>473</v>
      </c>
      <c r="M365">
        <v>632</v>
      </c>
    </row>
    <row r="366" spans="1:13" ht="24.95" customHeight="1">
      <c r="A366" s="191" t="s">
        <v>1116</v>
      </c>
      <c r="B366" s="192"/>
      <c r="C366" s="194">
        <v>361</v>
      </c>
      <c r="D366" s="192">
        <v>725</v>
      </c>
      <c r="E366" s="198">
        <f t="shared" si="17"/>
        <v>200.8</v>
      </c>
      <c r="F366" s="199">
        <f t="shared" si="18"/>
        <v>114.7</v>
      </c>
      <c r="G366" s="76" t="s">
        <v>997</v>
      </c>
      <c r="H366" s="77">
        <v>1588</v>
      </c>
      <c r="I366" s="76"/>
      <c r="L366" t="s">
        <v>474</v>
      </c>
      <c r="M366">
        <v>632</v>
      </c>
    </row>
    <row r="367" spans="1:13" ht="24.95" customHeight="1">
      <c r="A367" s="191" t="s">
        <v>1380</v>
      </c>
      <c r="B367" s="192">
        <f>SUM(B368,B373,B375,B377)</f>
        <v>942</v>
      </c>
      <c r="C367" s="192">
        <v>1020</v>
      </c>
      <c r="D367" s="192">
        <f>SUM(D368,D373,D375,D377)</f>
        <v>5120</v>
      </c>
      <c r="E367" s="198">
        <f t="shared" si="17"/>
        <v>502</v>
      </c>
      <c r="F367" s="199">
        <f t="shared" si="18"/>
        <v>79.7</v>
      </c>
      <c r="G367" s="76" t="s">
        <v>742</v>
      </c>
      <c r="H367" s="77">
        <v>362</v>
      </c>
      <c r="I367" s="76"/>
      <c r="L367" t="s">
        <v>475</v>
      </c>
      <c r="M367">
        <v>6421</v>
      </c>
    </row>
    <row r="368" spans="1:13" ht="24.95" customHeight="1">
      <c r="A368" s="191" t="s">
        <v>1381</v>
      </c>
      <c r="B368" s="192">
        <f>SUM(B369:B372)</f>
        <v>936</v>
      </c>
      <c r="C368" s="192">
        <v>1013</v>
      </c>
      <c r="D368" s="192">
        <f>SUM(D369:D372)</f>
        <v>2564</v>
      </c>
      <c r="E368" s="198">
        <f t="shared" si="17"/>
        <v>253.1</v>
      </c>
      <c r="F368" s="199">
        <f t="shared" si="18"/>
        <v>229.1</v>
      </c>
      <c r="G368" s="76" t="s">
        <v>743</v>
      </c>
      <c r="H368" s="77">
        <v>758</v>
      </c>
      <c r="I368" s="76"/>
      <c r="L368" t="s">
        <v>477</v>
      </c>
      <c r="M368">
        <v>1119</v>
      </c>
    </row>
    <row r="369" spans="1:13" ht="24.95" customHeight="1">
      <c r="A369" s="191" t="s">
        <v>36</v>
      </c>
      <c r="B369" s="192">
        <v>71</v>
      </c>
      <c r="C369" s="194">
        <v>94</v>
      </c>
      <c r="D369" s="192">
        <v>144</v>
      </c>
      <c r="E369" s="198">
        <f t="shared" si="17"/>
        <v>153.19999999999999</v>
      </c>
      <c r="F369" s="199">
        <f t="shared" si="18"/>
        <v>78.3</v>
      </c>
      <c r="G369" s="76" t="s">
        <v>998</v>
      </c>
      <c r="H369" s="77">
        <v>468</v>
      </c>
      <c r="I369" s="76"/>
      <c r="L369" t="s">
        <v>35</v>
      </c>
      <c r="M369">
        <v>184</v>
      </c>
    </row>
    <row r="370" spans="1:13" ht="24.95" customHeight="1">
      <c r="A370" s="191" t="s">
        <v>38</v>
      </c>
      <c r="B370" s="192"/>
      <c r="C370" s="194">
        <v>0</v>
      </c>
      <c r="D370" s="192">
        <v>6</v>
      </c>
      <c r="E370" s="198" t="str">
        <f t="shared" si="17"/>
        <v/>
      </c>
      <c r="F370" s="199">
        <f t="shared" si="18"/>
        <v>0</v>
      </c>
      <c r="G370" s="76" t="s">
        <v>999</v>
      </c>
      <c r="H370" s="77">
        <v>1579</v>
      </c>
      <c r="I370" s="76"/>
    </row>
    <row r="371" spans="1:13" ht="24.95" customHeight="1">
      <c r="A371" s="191" t="s">
        <v>479</v>
      </c>
      <c r="B371" s="192"/>
      <c r="C371" s="194">
        <v>0</v>
      </c>
      <c r="D371" s="192">
        <v>403</v>
      </c>
      <c r="E371" s="198" t="str">
        <f t="shared" si="17"/>
        <v/>
      </c>
      <c r="F371" s="199">
        <f t="shared" si="18"/>
        <v>0</v>
      </c>
      <c r="G371" s="76" t="s">
        <v>1000</v>
      </c>
      <c r="H371" s="77">
        <v>728</v>
      </c>
      <c r="I371" s="76"/>
    </row>
    <row r="372" spans="1:13" ht="24.95" customHeight="1">
      <c r="A372" s="191" t="s">
        <v>481</v>
      </c>
      <c r="B372" s="192">
        <v>865</v>
      </c>
      <c r="C372" s="194">
        <v>919</v>
      </c>
      <c r="D372" s="192">
        <v>2011</v>
      </c>
      <c r="E372" s="198">
        <f t="shared" si="17"/>
        <v>218.8</v>
      </c>
      <c r="F372" s="199">
        <f t="shared" si="18"/>
        <v>215.1</v>
      </c>
      <c r="G372" s="76" t="s">
        <v>742</v>
      </c>
      <c r="H372" s="77">
        <v>198</v>
      </c>
      <c r="I372" s="76"/>
      <c r="L372" t="s">
        <v>480</v>
      </c>
      <c r="M372">
        <v>935</v>
      </c>
    </row>
    <row r="373" spans="1:13" ht="24.95" customHeight="1">
      <c r="A373" s="191" t="s">
        <v>1382</v>
      </c>
      <c r="B373" s="192">
        <f>SUM(B374:B374)</f>
        <v>0</v>
      </c>
      <c r="C373" s="192">
        <v>0</v>
      </c>
      <c r="D373" s="192">
        <f>SUM(D374:D374)</f>
        <v>500</v>
      </c>
      <c r="E373" s="198" t="str">
        <f t="shared" si="17"/>
        <v/>
      </c>
      <c r="F373" s="199">
        <f t="shared" si="18"/>
        <v>0</v>
      </c>
      <c r="G373" s="76" t="s">
        <v>1001</v>
      </c>
      <c r="H373" s="77">
        <v>530</v>
      </c>
      <c r="I373" s="76"/>
    </row>
    <row r="374" spans="1:13" ht="24.95" customHeight="1">
      <c r="A374" s="191" t="s">
        <v>1321</v>
      </c>
      <c r="B374" s="192"/>
      <c r="C374" s="194">
        <v>0</v>
      </c>
      <c r="D374" s="192">
        <v>500</v>
      </c>
      <c r="E374" s="198" t="str">
        <f t="shared" si="17"/>
        <v/>
      </c>
      <c r="F374" s="199">
        <f t="shared" si="18"/>
        <v>0</v>
      </c>
      <c r="G374" s="76" t="s">
        <v>1002</v>
      </c>
      <c r="H374" s="77">
        <v>851</v>
      </c>
      <c r="I374" s="76"/>
    </row>
    <row r="375" spans="1:13" ht="24.95" customHeight="1">
      <c r="A375" s="191" t="s">
        <v>1383</v>
      </c>
      <c r="B375" s="192">
        <f>SUM(B376:B376)</f>
        <v>6</v>
      </c>
      <c r="C375" s="192">
        <v>7</v>
      </c>
      <c r="D375" s="192">
        <f>SUM(D376:D376)</f>
        <v>8</v>
      </c>
      <c r="E375" s="198">
        <f t="shared" si="17"/>
        <v>114.3</v>
      </c>
      <c r="F375" s="199">
        <f t="shared" si="18"/>
        <v>114.3</v>
      </c>
      <c r="G375" s="76" t="s">
        <v>742</v>
      </c>
      <c r="H375" s="77">
        <v>125</v>
      </c>
      <c r="I375" s="76"/>
      <c r="L375" t="s">
        <v>482</v>
      </c>
      <c r="M375">
        <v>7</v>
      </c>
    </row>
    <row r="376" spans="1:13" ht="24.95" customHeight="1">
      <c r="A376" s="191" t="s">
        <v>485</v>
      </c>
      <c r="B376" s="192">
        <v>6</v>
      </c>
      <c r="C376" s="194">
        <v>7</v>
      </c>
      <c r="D376" s="192">
        <v>8</v>
      </c>
      <c r="E376" s="198">
        <f t="shared" si="17"/>
        <v>114.3</v>
      </c>
      <c r="F376" s="199">
        <f t="shared" si="18"/>
        <v>114.3</v>
      </c>
      <c r="G376" s="76" t="s">
        <v>743</v>
      </c>
      <c r="H376" s="77">
        <v>726</v>
      </c>
      <c r="I376" s="76"/>
      <c r="L376" t="s">
        <v>484</v>
      </c>
      <c r="M376">
        <v>7</v>
      </c>
    </row>
    <row r="377" spans="1:13" ht="24.95" customHeight="1">
      <c r="A377" s="191" t="s">
        <v>1384</v>
      </c>
      <c r="B377" s="192">
        <f>SUM(B378:B379)</f>
        <v>0</v>
      </c>
      <c r="C377" s="192">
        <v>0</v>
      </c>
      <c r="D377" s="192">
        <f>SUM(D378:D379)</f>
        <v>2048</v>
      </c>
      <c r="E377" s="198" t="str">
        <f t="shared" si="17"/>
        <v/>
      </c>
      <c r="F377" s="199">
        <f t="shared" si="18"/>
        <v>38.700000000000003</v>
      </c>
      <c r="G377" s="76"/>
      <c r="H377" s="77"/>
      <c r="I377" s="76"/>
      <c r="L377" t="s">
        <v>486</v>
      </c>
      <c r="M377">
        <v>5295</v>
      </c>
    </row>
    <row r="378" spans="1:13" ht="24.95" customHeight="1">
      <c r="A378" s="191" t="s">
        <v>489</v>
      </c>
      <c r="B378" s="192"/>
      <c r="C378" s="194">
        <v>0</v>
      </c>
      <c r="D378" s="192">
        <v>948</v>
      </c>
      <c r="E378" s="198" t="str">
        <f t="shared" si="17"/>
        <v/>
      </c>
      <c r="F378" s="199">
        <f t="shared" si="18"/>
        <v>25.9</v>
      </c>
      <c r="G378" s="76"/>
      <c r="H378" s="77"/>
      <c r="I378" s="76"/>
      <c r="L378" t="s">
        <v>488</v>
      </c>
      <c r="M378">
        <v>3658</v>
      </c>
    </row>
    <row r="379" spans="1:13" ht="24.95" customHeight="1">
      <c r="A379" s="191" t="s">
        <v>491</v>
      </c>
      <c r="B379" s="192"/>
      <c r="C379" s="194">
        <v>0</v>
      </c>
      <c r="D379" s="192">
        <v>1100</v>
      </c>
      <c r="E379" s="198" t="str">
        <f t="shared" si="17"/>
        <v/>
      </c>
      <c r="F379" s="199">
        <f t="shared" si="18"/>
        <v>68.8</v>
      </c>
      <c r="G379" s="76"/>
      <c r="H379" s="77"/>
      <c r="I379" s="76"/>
      <c r="L379" t="s">
        <v>490</v>
      </c>
      <c r="M379">
        <v>1600</v>
      </c>
    </row>
    <row r="380" spans="1:13" ht="24.95" customHeight="1">
      <c r="A380" s="191" t="s">
        <v>1458</v>
      </c>
      <c r="B380" s="192"/>
      <c r="C380" s="194"/>
      <c r="D380" s="192"/>
      <c r="E380" s="198" t="str">
        <f t="shared" si="17"/>
        <v/>
      </c>
      <c r="F380" s="199">
        <f t="shared" si="18"/>
        <v>0</v>
      </c>
      <c r="G380" s="76" t="s">
        <v>1003</v>
      </c>
      <c r="H380" s="77">
        <v>5162</v>
      </c>
      <c r="I380" s="76"/>
      <c r="L380" t="s">
        <v>1457</v>
      </c>
      <c r="M380">
        <v>37</v>
      </c>
    </row>
    <row r="381" spans="1:13" ht="24.95" customHeight="1">
      <c r="A381" s="191" t="s">
        <v>1385</v>
      </c>
      <c r="B381" s="192">
        <f>SUM(B382)</f>
        <v>4950</v>
      </c>
      <c r="C381" s="192">
        <v>3483</v>
      </c>
      <c r="D381" s="192">
        <f>SUM(D382)</f>
        <v>1232</v>
      </c>
      <c r="E381" s="198">
        <f t="shared" si="17"/>
        <v>35.4</v>
      </c>
      <c r="F381" s="199">
        <f t="shared" si="18"/>
        <v>98.7</v>
      </c>
      <c r="G381" s="76" t="s">
        <v>1004</v>
      </c>
      <c r="H381" s="77">
        <v>3681</v>
      </c>
      <c r="I381" s="76"/>
      <c r="L381" t="s">
        <v>492</v>
      </c>
      <c r="M381">
        <v>1248</v>
      </c>
    </row>
    <row r="382" spans="1:13" ht="24.95" customHeight="1">
      <c r="A382" s="191" t="s">
        <v>496</v>
      </c>
      <c r="B382" s="192">
        <f>SUM(B383:B385)</f>
        <v>4950</v>
      </c>
      <c r="C382" s="192">
        <v>3483</v>
      </c>
      <c r="D382" s="192">
        <f>SUM(D383:D385)</f>
        <v>1232</v>
      </c>
      <c r="E382" s="198">
        <f t="shared" si="17"/>
        <v>35.4</v>
      </c>
      <c r="F382" s="199">
        <f t="shared" si="18"/>
        <v>98.7</v>
      </c>
      <c r="G382" s="76" t="s">
        <v>742</v>
      </c>
      <c r="H382" s="77">
        <v>239</v>
      </c>
      <c r="I382" s="76"/>
      <c r="L382" t="s">
        <v>495</v>
      </c>
      <c r="M382">
        <v>1248</v>
      </c>
    </row>
    <row r="383" spans="1:13" ht="24.95" customHeight="1">
      <c r="A383" s="191" t="s">
        <v>36</v>
      </c>
      <c r="B383" s="192">
        <v>184</v>
      </c>
      <c r="C383" s="194">
        <v>217</v>
      </c>
      <c r="D383" s="192">
        <v>236</v>
      </c>
      <c r="E383" s="198">
        <f t="shared" si="17"/>
        <v>108.8</v>
      </c>
      <c r="F383" s="199">
        <f t="shared" si="18"/>
        <v>61.1</v>
      </c>
      <c r="G383" s="76" t="s">
        <v>743</v>
      </c>
      <c r="H383" s="77">
        <v>54</v>
      </c>
      <c r="I383" s="76"/>
      <c r="L383" t="s">
        <v>35</v>
      </c>
      <c r="M383">
        <v>386</v>
      </c>
    </row>
    <row r="384" spans="1:13" ht="24.95" customHeight="1">
      <c r="A384" s="191" t="s">
        <v>38</v>
      </c>
      <c r="B384" s="192">
        <v>2866</v>
      </c>
      <c r="C384" s="194">
        <v>2866</v>
      </c>
      <c r="D384" s="192">
        <v>144</v>
      </c>
      <c r="E384" s="198">
        <f t="shared" si="17"/>
        <v>5</v>
      </c>
      <c r="F384" s="199">
        <f t="shared" si="18"/>
        <v>23.8</v>
      </c>
      <c r="G384" s="76" t="s">
        <v>748</v>
      </c>
      <c r="H384" s="77">
        <v>1220</v>
      </c>
      <c r="I384" s="76"/>
      <c r="L384" t="s">
        <v>37</v>
      </c>
      <c r="M384">
        <v>605</v>
      </c>
    </row>
    <row r="385" spans="1:13" ht="24.95" customHeight="1">
      <c r="A385" s="191" t="s">
        <v>498</v>
      </c>
      <c r="B385" s="192">
        <v>1900</v>
      </c>
      <c r="C385" s="194">
        <v>400</v>
      </c>
      <c r="D385" s="192">
        <v>852</v>
      </c>
      <c r="E385" s="198">
        <f t="shared" si="17"/>
        <v>213</v>
      </c>
      <c r="F385" s="199">
        <f t="shared" si="18"/>
        <v>331.5</v>
      </c>
      <c r="G385" s="76" t="s">
        <v>1005</v>
      </c>
      <c r="H385" s="77">
        <v>68</v>
      </c>
      <c r="I385" s="76"/>
      <c r="L385" t="s">
        <v>497</v>
      </c>
      <c r="M385">
        <v>257</v>
      </c>
    </row>
    <row r="386" spans="1:13" ht="24.95" customHeight="1">
      <c r="A386" s="191" t="s">
        <v>1386</v>
      </c>
      <c r="B386" s="192">
        <f>SUM(B390,B387)</f>
        <v>251</v>
      </c>
      <c r="C386" s="192">
        <v>274</v>
      </c>
      <c r="D386" s="192">
        <f>SUM(D390,D387)</f>
        <v>359</v>
      </c>
      <c r="E386" s="198">
        <f t="shared" si="17"/>
        <v>131</v>
      </c>
      <c r="F386" s="199">
        <f t="shared" si="18"/>
        <v>14.6</v>
      </c>
      <c r="G386" s="76" t="s">
        <v>1006</v>
      </c>
      <c r="H386" s="77">
        <v>616</v>
      </c>
      <c r="I386" s="76"/>
      <c r="L386" t="s">
        <v>499</v>
      </c>
      <c r="M386">
        <v>2467</v>
      </c>
    </row>
    <row r="387" spans="1:13" ht="24.95" customHeight="1">
      <c r="A387" s="191" t="s">
        <v>502</v>
      </c>
      <c r="B387" s="192">
        <f>SUM(B388:B388)</f>
        <v>251</v>
      </c>
      <c r="C387" s="192">
        <v>274</v>
      </c>
      <c r="D387" s="192">
        <f>SUM(D388:D388)</f>
        <v>306</v>
      </c>
      <c r="E387" s="198">
        <f t="shared" si="17"/>
        <v>111.7</v>
      </c>
      <c r="F387" s="199">
        <f t="shared" si="18"/>
        <v>45.8</v>
      </c>
      <c r="G387" s="76" t="s">
        <v>742</v>
      </c>
      <c r="H387" s="77">
        <v>149</v>
      </c>
      <c r="I387" s="76"/>
      <c r="L387" t="s">
        <v>501</v>
      </c>
      <c r="M387">
        <v>668</v>
      </c>
    </row>
    <row r="388" spans="1:13" ht="24.95" customHeight="1">
      <c r="A388" s="191" t="s">
        <v>36</v>
      </c>
      <c r="B388" s="192">
        <v>251</v>
      </c>
      <c r="C388" s="194">
        <v>274</v>
      </c>
      <c r="D388" s="192">
        <v>306</v>
      </c>
      <c r="E388" s="198">
        <f t="shared" si="17"/>
        <v>111.7</v>
      </c>
      <c r="F388" s="199">
        <f t="shared" si="18"/>
        <v>150.69999999999999</v>
      </c>
      <c r="G388" s="76" t="s">
        <v>1007</v>
      </c>
      <c r="H388" s="77">
        <v>467</v>
      </c>
      <c r="I388" s="76"/>
      <c r="L388" t="s">
        <v>35</v>
      </c>
      <c r="M388">
        <v>203</v>
      </c>
    </row>
    <row r="389" spans="1:13" ht="24.95" customHeight="1">
      <c r="A389" s="191" t="s">
        <v>1460</v>
      </c>
      <c r="B389" s="192"/>
      <c r="C389" s="194"/>
      <c r="D389" s="192"/>
      <c r="E389" s="198" t="str">
        <f t="shared" si="17"/>
        <v/>
      </c>
      <c r="F389" s="199">
        <f t="shared" si="18"/>
        <v>0</v>
      </c>
      <c r="G389" s="76" t="s">
        <v>1008</v>
      </c>
      <c r="H389" s="77">
        <v>95</v>
      </c>
      <c r="I389" s="76"/>
      <c r="L389" t="s">
        <v>1459</v>
      </c>
      <c r="M389">
        <v>465</v>
      </c>
    </row>
    <row r="390" spans="1:13" ht="24.95" customHeight="1">
      <c r="A390" s="191" t="s">
        <v>1325</v>
      </c>
      <c r="B390" s="192">
        <f>SUM(B391:B391)</f>
        <v>0</v>
      </c>
      <c r="C390" s="192">
        <v>0</v>
      </c>
      <c r="D390" s="192">
        <f>SUM(D391:D391)</f>
        <v>53</v>
      </c>
      <c r="E390" s="198" t="str">
        <f t="shared" ref="E390:E438" si="19">IF(D390*C390=0,"",ROUND(D390/C390*100,1))</f>
        <v/>
      </c>
      <c r="F390" s="199">
        <f t="shared" ref="F390:F438" si="20">IF(M390*D390=0,,ROUND(D390/M390*100,1))</f>
        <v>5.4</v>
      </c>
      <c r="G390" s="76" t="s">
        <v>1009</v>
      </c>
      <c r="H390" s="77">
        <v>95</v>
      </c>
      <c r="I390" s="76"/>
      <c r="L390" t="s">
        <v>503</v>
      </c>
      <c r="M390">
        <v>984</v>
      </c>
    </row>
    <row r="391" spans="1:13" ht="24.95" customHeight="1">
      <c r="A391" s="191" t="s">
        <v>36</v>
      </c>
      <c r="B391" s="192"/>
      <c r="C391" s="194">
        <v>0</v>
      </c>
      <c r="D391" s="192">
        <v>53</v>
      </c>
      <c r="E391" s="198" t="str">
        <f t="shared" si="19"/>
        <v/>
      </c>
      <c r="F391" s="199">
        <f t="shared" si="20"/>
        <v>5.4</v>
      </c>
      <c r="G391" s="76" t="s">
        <v>1010</v>
      </c>
      <c r="H391" s="77">
        <v>770</v>
      </c>
      <c r="I391" s="76"/>
      <c r="L391" t="s">
        <v>504</v>
      </c>
      <c r="M391">
        <v>984</v>
      </c>
    </row>
    <row r="392" spans="1:13" ht="24.95" customHeight="1">
      <c r="A392" s="191" t="s">
        <v>1387</v>
      </c>
      <c r="B392" s="192">
        <f>SUM(B393,B399,B402)</f>
        <v>2844</v>
      </c>
      <c r="C392" s="192">
        <v>3039</v>
      </c>
      <c r="D392" s="192">
        <f>SUM(D393,D399,D402)</f>
        <v>3530</v>
      </c>
      <c r="E392" s="198">
        <f t="shared" si="19"/>
        <v>116.2</v>
      </c>
      <c r="F392" s="199">
        <f t="shared" si="20"/>
        <v>76.5</v>
      </c>
      <c r="G392" s="76" t="s">
        <v>1011</v>
      </c>
      <c r="H392" s="77">
        <v>770</v>
      </c>
      <c r="I392" s="76"/>
      <c r="L392" t="s">
        <v>505</v>
      </c>
      <c r="M392">
        <v>4613</v>
      </c>
    </row>
    <row r="393" spans="1:13" ht="24.95" customHeight="1">
      <c r="A393" s="191" t="s">
        <v>1328</v>
      </c>
      <c r="B393" s="192">
        <f>SUM(B394:B398)</f>
        <v>2221</v>
      </c>
      <c r="C393" s="192">
        <v>2372</v>
      </c>
      <c r="D393" s="192">
        <f t="shared" ref="D393" si="21">SUM(D394:D398)</f>
        <v>2538</v>
      </c>
      <c r="E393" s="198">
        <f t="shared" si="19"/>
        <v>107</v>
      </c>
      <c r="F393" s="199">
        <f t="shared" si="20"/>
        <v>74.2</v>
      </c>
      <c r="G393" s="76"/>
      <c r="H393" s="77"/>
      <c r="I393" s="76"/>
      <c r="L393" t="s">
        <v>506</v>
      </c>
      <c r="M393">
        <v>3422</v>
      </c>
    </row>
    <row r="394" spans="1:13" ht="24.95" customHeight="1">
      <c r="A394" s="191" t="s">
        <v>36</v>
      </c>
      <c r="B394" s="192">
        <v>174</v>
      </c>
      <c r="C394" s="194">
        <v>201</v>
      </c>
      <c r="D394" s="192">
        <v>256</v>
      </c>
      <c r="E394" s="198">
        <f t="shared" si="19"/>
        <v>127.4</v>
      </c>
      <c r="F394" s="199">
        <f t="shared" si="20"/>
        <v>93.1</v>
      </c>
      <c r="G394" s="76"/>
      <c r="H394" s="77"/>
      <c r="I394" s="76"/>
      <c r="L394" t="s">
        <v>35</v>
      </c>
      <c r="M394">
        <v>275</v>
      </c>
    </row>
    <row r="395" spans="1:13" ht="24.95" customHeight="1">
      <c r="A395" s="191" t="s">
        <v>38</v>
      </c>
      <c r="B395" s="192">
        <v>625</v>
      </c>
      <c r="C395" s="194">
        <v>625</v>
      </c>
      <c r="D395" s="192">
        <v>637</v>
      </c>
      <c r="E395" s="198">
        <f t="shared" si="19"/>
        <v>101.9</v>
      </c>
      <c r="F395" s="199">
        <f t="shared" si="20"/>
        <v>33.200000000000003</v>
      </c>
      <c r="G395" s="76"/>
      <c r="H395" s="77"/>
      <c r="I395" s="76"/>
      <c r="L395" t="s">
        <v>37</v>
      </c>
      <c r="M395">
        <v>1919</v>
      </c>
    </row>
    <row r="396" spans="1:13" ht="24.95" customHeight="1">
      <c r="A396" s="191" t="s">
        <v>1329</v>
      </c>
      <c r="B396" s="192"/>
      <c r="C396" s="194">
        <v>0</v>
      </c>
      <c r="D396" s="192">
        <v>26</v>
      </c>
      <c r="E396" s="198" t="str">
        <f t="shared" si="19"/>
        <v/>
      </c>
      <c r="F396" s="199">
        <f t="shared" si="20"/>
        <v>0</v>
      </c>
      <c r="G396" s="76"/>
      <c r="H396" s="77"/>
      <c r="I396" s="76"/>
    </row>
    <row r="397" spans="1:13" ht="24.95" customHeight="1">
      <c r="A397" s="191" t="s">
        <v>48</v>
      </c>
      <c r="B397" s="192">
        <v>1303</v>
      </c>
      <c r="C397" s="194">
        <v>1427</v>
      </c>
      <c r="D397" s="192">
        <v>1617</v>
      </c>
      <c r="E397" s="198">
        <f t="shared" si="19"/>
        <v>113.3</v>
      </c>
      <c r="F397" s="199">
        <f t="shared" si="20"/>
        <v>132.19999999999999</v>
      </c>
      <c r="G397" s="76" t="s">
        <v>1012</v>
      </c>
      <c r="H397" s="77">
        <v>13655</v>
      </c>
      <c r="I397" s="76"/>
      <c r="L397" t="s">
        <v>47</v>
      </c>
      <c r="M397">
        <v>1223</v>
      </c>
    </row>
    <row r="398" spans="1:13" ht="24.95" customHeight="1">
      <c r="A398" s="191" t="s">
        <v>1330</v>
      </c>
      <c r="B398" s="192">
        <v>119</v>
      </c>
      <c r="C398" s="194">
        <v>119</v>
      </c>
      <c r="D398" s="192">
        <v>2</v>
      </c>
      <c r="E398" s="198">
        <f t="shared" si="19"/>
        <v>1.7</v>
      </c>
      <c r="F398" s="199">
        <f t="shared" si="20"/>
        <v>40</v>
      </c>
      <c r="G398" s="76" t="s">
        <v>1013</v>
      </c>
      <c r="H398" s="77">
        <v>1413</v>
      </c>
      <c r="I398" s="76"/>
      <c r="L398" t="s">
        <v>507</v>
      </c>
      <c r="M398">
        <v>5</v>
      </c>
    </row>
    <row r="399" spans="1:13" ht="24.95" customHeight="1">
      <c r="A399" s="191" t="s">
        <v>509</v>
      </c>
      <c r="B399" s="192">
        <f>SUM(B400:B400)</f>
        <v>117</v>
      </c>
      <c r="C399" s="192">
        <v>136</v>
      </c>
      <c r="D399" s="192">
        <f>SUM(D400:D400)</f>
        <v>154</v>
      </c>
      <c r="E399" s="198">
        <f t="shared" si="19"/>
        <v>113.2</v>
      </c>
      <c r="F399" s="199">
        <f t="shared" si="20"/>
        <v>41.3</v>
      </c>
      <c r="L399" t="s">
        <v>508</v>
      </c>
      <c r="M399">
        <v>373</v>
      </c>
    </row>
    <row r="400" spans="1:13" ht="24.95" customHeight="1">
      <c r="A400" s="191" t="s">
        <v>36</v>
      </c>
      <c r="B400" s="192">
        <v>117</v>
      </c>
      <c r="C400" s="194">
        <v>136</v>
      </c>
      <c r="D400" s="192">
        <v>154</v>
      </c>
      <c r="E400" s="198">
        <f t="shared" si="19"/>
        <v>113.2</v>
      </c>
      <c r="F400" s="199">
        <f t="shared" si="20"/>
        <v>99.4</v>
      </c>
      <c r="L400" t="s">
        <v>35</v>
      </c>
      <c r="M400">
        <v>155</v>
      </c>
    </row>
    <row r="401" spans="1:16" ht="24.95" customHeight="1">
      <c r="A401" s="191" t="s">
        <v>1462</v>
      </c>
      <c r="B401" s="192"/>
      <c r="C401" s="194"/>
      <c r="D401" s="192"/>
      <c r="E401" s="198" t="str">
        <f t="shared" si="19"/>
        <v/>
      </c>
      <c r="F401" s="199">
        <f t="shared" si="20"/>
        <v>0</v>
      </c>
      <c r="L401" t="s">
        <v>1461</v>
      </c>
      <c r="M401">
        <v>218</v>
      </c>
    </row>
    <row r="402" spans="1:16" ht="24.95" customHeight="1">
      <c r="A402" s="191" t="s">
        <v>512</v>
      </c>
      <c r="B402" s="192">
        <f>SUM(B403:B403)</f>
        <v>506</v>
      </c>
      <c r="C402" s="192">
        <v>531</v>
      </c>
      <c r="D402" s="192">
        <f>SUM(D403:D403)</f>
        <v>838</v>
      </c>
      <c r="E402" s="198">
        <f t="shared" si="19"/>
        <v>157.80000000000001</v>
      </c>
      <c r="F402" s="199">
        <f t="shared" si="20"/>
        <v>116.2</v>
      </c>
      <c r="L402" t="s">
        <v>511</v>
      </c>
      <c r="M402">
        <v>721</v>
      </c>
      <c r="O402" s="197"/>
      <c r="P402" s="197"/>
    </row>
    <row r="403" spans="1:16" ht="24.95" customHeight="1">
      <c r="A403" s="191" t="s">
        <v>513</v>
      </c>
      <c r="B403" s="192">
        <v>506</v>
      </c>
      <c r="C403" s="194">
        <v>531</v>
      </c>
      <c r="D403" s="192">
        <v>838</v>
      </c>
      <c r="E403" s="198">
        <f t="shared" si="19"/>
        <v>157.80000000000001</v>
      </c>
      <c r="F403" s="199">
        <f t="shared" si="20"/>
        <v>116.2</v>
      </c>
      <c r="L403" t="s">
        <v>514</v>
      </c>
      <c r="M403">
        <v>721</v>
      </c>
      <c r="O403" s="197"/>
      <c r="P403" s="197"/>
    </row>
    <row r="404" spans="1:16" ht="24.95" customHeight="1">
      <c r="A404" s="191" t="s">
        <v>1388</v>
      </c>
      <c r="B404" s="192">
        <f>SUM(B405,B408)</f>
        <v>22510</v>
      </c>
      <c r="C404" s="192">
        <v>23909</v>
      </c>
      <c r="D404" s="192">
        <f>SUM(D405,D408)</f>
        <v>23302</v>
      </c>
      <c r="E404" s="198">
        <f t="shared" si="19"/>
        <v>97.5</v>
      </c>
      <c r="F404" s="199">
        <f t="shared" si="20"/>
        <v>181.1</v>
      </c>
      <c r="L404" t="s">
        <v>515</v>
      </c>
      <c r="M404">
        <v>12866</v>
      </c>
    </row>
    <row r="405" spans="1:16" ht="24.95" customHeight="1">
      <c r="A405" s="191" t="s">
        <v>518</v>
      </c>
      <c r="B405" s="192">
        <f>SUM(B406:B407)</f>
        <v>227</v>
      </c>
      <c r="C405" s="192">
        <v>227</v>
      </c>
      <c r="D405" s="192">
        <f>SUM(D406:D407)</f>
        <v>1201</v>
      </c>
      <c r="E405" s="198">
        <f t="shared" si="19"/>
        <v>529.1</v>
      </c>
      <c r="F405" s="199">
        <f t="shared" si="20"/>
        <v>134</v>
      </c>
      <c r="L405" t="s">
        <v>517</v>
      </c>
      <c r="M405">
        <v>896</v>
      </c>
    </row>
    <row r="406" spans="1:16" ht="24.95" customHeight="1">
      <c r="A406" s="191" t="s">
        <v>1332</v>
      </c>
      <c r="B406" s="192">
        <v>67</v>
      </c>
      <c r="C406" s="194">
        <v>67</v>
      </c>
      <c r="D406" s="192">
        <v>58</v>
      </c>
      <c r="E406" s="198">
        <f t="shared" si="19"/>
        <v>86.6</v>
      </c>
      <c r="F406" s="199">
        <f t="shared" si="20"/>
        <v>0</v>
      </c>
    </row>
    <row r="407" spans="1:16" ht="24.95" customHeight="1">
      <c r="A407" s="191" t="s">
        <v>520</v>
      </c>
      <c r="B407" s="192">
        <v>160</v>
      </c>
      <c r="C407" s="194">
        <v>160</v>
      </c>
      <c r="D407" s="192">
        <v>1143</v>
      </c>
      <c r="E407" s="198">
        <f t="shared" si="19"/>
        <v>714.4</v>
      </c>
      <c r="F407" s="199">
        <f t="shared" si="20"/>
        <v>127.6</v>
      </c>
      <c r="L407" t="s">
        <v>519</v>
      </c>
      <c r="M407">
        <v>896</v>
      </c>
    </row>
    <row r="408" spans="1:16" ht="24.95" customHeight="1">
      <c r="A408" s="191" t="s">
        <v>522</v>
      </c>
      <c r="B408" s="192">
        <f>SUM(B409:B411)</f>
        <v>22283</v>
      </c>
      <c r="C408" s="192">
        <v>23682</v>
      </c>
      <c r="D408" s="192">
        <f t="shared" ref="D408" si="22">SUM(D409:D411)</f>
        <v>22101</v>
      </c>
      <c r="E408" s="198">
        <f t="shared" si="19"/>
        <v>93.3</v>
      </c>
      <c r="F408" s="199">
        <f t="shared" si="20"/>
        <v>184.6</v>
      </c>
      <c r="L408" t="s">
        <v>521</v>
      </c>
      <c r="M408">
        <v>11970</v>
      </c>
    </row>
    <row r="409" spans="1:16" ht="24.95" customHeight="1">
      <c r="A409" s="191" t="s">
        <v>524</v>
      </c>
      <c r="B409" s="192">
        <v>10093</v>
      </c>
      <c r="C409" s="194">
        <v>10680</v>
      </c>
      <c r="D409" s="192">
        <v>10598</v>
      </c>
      <c r="E409" s="198">
        <f t="shared" si="19"/>
        <v>99.2</v>
      </c>
      <c r="F409" s="199">
        <f t="shared" si="20"/>
        <v>176.8</v>
      </c>
      <c r="L409" t="s">
        <v>523</v>
      </c>
      <c r="M409">
        <v>5993</v>
      </c>
    </row>
    <row r="410" spans="1:16" ht="24.95" customHeight="1">
      <c r="A410" s="191" t="s">
        <v>526</v>
      </c>
      <c r="B410" s="192">
        <v>9190</v>
      </c>
      <c r="C410" s="194">
        <v>10002</v>
      </c>
      <c r="D410" s="192">
        <v>9807</v>
      </c>
      <c r="E410" s="198">
        <f t="shared" si="19"/>
        <v>98.1</v>
      </c>
      <c r="F410" s="199">
        <f t="shared" si="20"/>
        <v>179.4</v>
      </c>
      <c r="L410" t="s">
        <v>525</v>
      </c>
      <c r="M410">
        <v>5468</v>
      </c>
    </row>
    <row r="411" spans="1:16" ht="24.95" customHeight="1">
      <c r="A411" s="191" t="s">
        <v>1333</v>
      </c>
      <c r="B411" s="192">
        <v>3000</v>
      </c>
      <c r="C411" s="194">
        <v>3000</v>
      </c>
      <c r="D411" s="192">
        <v>1696</v>
      </c>
      <c r="E411" s="198">
        <f t="shared" si="19"/>
        <v>56.5</v>
      </c>
      <c r="F411" s="199">
        <f t="shared" si="20"/>
        <v>333.2</v>
      </c>
      <c r="L411" t="s">
        <v>527</v>
      </c>
      <c r="M411">
        <v>509</v>
      </c>
    </row>
    <row r="412" spans="1:16" ht="24.95" customHeight="1">
      <c r="A412" s="191" t="s">
        <v>1389</v>
      </c>
      <c r="B412" s="192">
        <f>SUM(B413)</f>
        <v>550</v>
      </c>
      <c r="C412" s="192">
        <v>94</v>
      </c>
      <c r="D412" s="192">
        <f>SUM(D413)</f>
        <v>397</v>
      </c>
      <c r="E412" s="198">
        <f t="shared" si="19"/>
        <v>422.3</v>
      </c>
      <c r="F412" s="199">
        <f t="shared" si="20"/>
        <v>88.4</v>
      </c>
      <c r="L412" t="s">
        <v>528</v>
      </c>
      <c r="M412">
        <v>449</v>
      </c>
    </row>
    <row r="413" spans="1:16" ht="24.95" customHeight="1">
      <c r="A413" s="191" t="s">
        <v>1334</v>
      </c>
      <c r="B413" s="192">
        <f>SUM(B414:B416)</f>
        <v>550</v>
      </c>
      <c r="C413" s="192">
        <v>94</v>
      </c>
      <c r="D413" s="192">
        <f>SUM(D414:D416)</f>
        <v>397</v>
      </c>
      <c r="E413" s="198">
        <f t="shared" si="19"/>
        <v>422.3</v>
      </c>
      <c r="F413" s="199">
        <f t="shared" si="20"/>
        <v>93.4</v>
      </c>
      <c r="L413" t="s">
        <v>530</v>
      </c>
      <c r="M413">
        <v>425</v>
      </c>
    </row>
    <row r="414" spans="1:16" ht="24.95" customHeight="1">
      <c r="A414" s="191" t="s">
        <v>1335</v>
      </c>
      <c r="B414" s="192">
        <v>450</v>
      </c>
      <c r="C414" s="194">
        <v>94</v>
      </c>
      <c r="D414" s="192">
        <v>97</v>
      </c>
      <c r="E414" s="198">
        <f t="shared" si="19"/>
        <v>103.2</v>
      </c>
      <c r="F414" s="199">
        <f t="shared" si="20"/>
        <v>80.8</v>
      </c>
      <c r="L414" t="s">
        <v>531</v>
      </c>
      <c r="M414">
        <v>120</v>
      </c>
    </row>
    <row r="415" spans="1:16" ht="24.95" customHeight="1">
      <c r="A415" s="191" t="s">
        <v>1336</v>
      </c>
      <c r="B415" s="192">
        <v>100</v>
      </c>
      <c r="C415" s="194">
        <v>0</v>
      </c>
      <c r="D415" s="192"/>
      <c r="E415" s="198" t="str">
        <f t="shared" si="19"/>
        <v/>
      </c>
      <c r="F415" s="199">
        <f t="shared" si="20"/>
        <v>0</v>
      </c>
    </row>
    <row r="416" spans="1:16" ht="24.95" customHeight="1">
      <c r="A416" s="191" t="s">
        <v>1337</v>
      </c>
      <c r="B416" s="192"/>
      <c r="C416" s="194">
        <v>0</v>
      </c>
      <c r="D416" s="192">
        <v>300</v>
      </c>
      <c r="E416" s="198" t="str">
        <f t="shared" si="19"/>
        <v/>
      </c>
      <c r="F416" s="199">
        <f t="shared" si="20"/>
        <v>98.4</v>
      </c>
      <c r="L416" t="s">
        <v>532</v>
      </c>
      <c r="M416">
        <v>305</v>
      </c>
    </row>
    <row r="417" spans="1:13" ht="24.95" customHeight="1">
      <c r="A417" s="191" t="s">
        <v>1463</v>
      </c>
      <c r="B417" s="192"/>
      <c r="C417" s="194"/>
      <c r="D417" s="192"/>
      <c r="E417" s="198" t="str">
        <f t="shared" si="19"/>
        <v/>
      </c>
      <c r="F417" s="199">
        <f t="shared" si="20"/>
        <v>0</v>
      </c>
      <c r="L417" t="s">
        <v>533</v>
      </c>
      <c r="M417">
        <v>24</v>
      </c>
    </row>
    <row r="418" spans="1:13" ht="24.95" customHeight="1">
      <c r="A418" s="191" t="s">
        <v>1464</v>
      </c>
      <c r="B418" s="192"/>
      <c r="C418" s="194"/>
      <c r="D418" s="192"/>
      <c r="E418" s="198" t="str">
        <f t="shared" si="19"/>
        <v/>
      </c>
      <c r="F418" s="199">
        <f t="shared" si="20"/>
        <v>0</v>
      </c>
      <c r="L418" t="s">
        <v>534</v>
      </c>
      <c r="M418">
        <v>24</v>
      </c>
    </row>
    <row r="419" spans="1:13" ht="24.95" customHeight="1">
      <c r="A419" s="191" t="s">
        <v>1390</v>
      </c>
      <c r="B419" s="192">
        <f>SUM(B420,B424,B426,B429)</f>
        <v>1829</v>
      </c>
      <c r="C419" s="192">
        <v>1855</v>
      </c>
      <c r="D419" s="192">
        <f>SUM(D420,D424,D426,D429)</f>
        <v>5543</v>
      </c>
      <c r="E419" s="198">
        <f t="shared" si="19"/>
        <v>298.8</v>
      </c>
      <c r="F419" s="199">
        <f t="shared" si="20"/>
        <v>45.4</v>
      </c>
      <c r="M419">
        <v>12216</v>
      </c>
    </row>
    <row r="420" spans="1:13" ht="24.95" customHeight="1">
      <c r="A420" s="191" t="s">
        <v>1391</v>
      </c>
      <c r="B420" s="192">
        <f>SUM(B421:B423)</f>
        <v>493</v>
      </c>
      <c r="C420" s="192">
        <v>518</v>
      </c>
      <c r="D420" s="192">
        <f>SUM(D421:D423)</f>
        <v>431</v>
      </c>
      <c r="E420" s="198">
        <f t="shared" si="19"/>
        <v>83.2</v>
      </c>
      <c r="F420" s="199">
        <f t="shared" si="20"/>
        <v>55.7</v>
      </c>
      <c r="L420" t="s">
        <v>494</v>
      </c>
      <c r="M420">
        <v>774</v>
      </c>
    </row>
    <row r="421" spans="1:13" ht="24.95" customHeight="1">
      <c r="A421" s="191" t="s">
        <v>1364</v>
      </c>
      <c r="B421" s="192">
        <v>253</v>
      </c>
      <c r="C421" s="194">
        <v>278</v>
      </c>
      <c r="D421" s="192">
        <v>319</v>
      </c>
      <c r="E421" s="198">
        <f t="shared" si="19"/>
        <v>114.7</v>
      </c>
      <c r="F421" s="199">
        <f t="shared" si="20"/>
        <v>70</v>
      </c>
      <c r="L421" t="s">
        <v>35</v>
      </c>
      <c r="M421">
        <v>456</v>
      </c>
    </row>
    <row r="422" spans="1:13" ht="24.95" customHeight="1">
      <c r="A422" s="191" t="s">
        <v>1392</v>
      </c>
      <c r="B422" s="192">
        <v>240</v>
      </c>
      <c r="C422" s="194">
        <v>240</v>
      </c>
      <c r="D422" s="192">
        <v>88</v>
      </c>
      <c r="E422" s="198">
        <f t="shared" si="19"/>
        <v>36.700000000000003</v>
      </c>
      <c r="F422" s="199">
        <f t="shared" si="20"/>
        <v>39.799999999999997</v>
      </c>
      <c r="L422" t="s">
        <v>37</v>
      </c>
      <c r="M422">
        <v>221</v>
      </c>
    </row>
    <row r="423" spans="1:13" ht="24.95" customHeight="1">
      <c r="A423" s="191" t="s">
        <v>1341</v>
      </c>
      <c r="B423" s="192"/>
      <c r="C423" s="194">
        <v>0</v>
      </c>
      <c r="D423" s="192">
        <v>24</v>
      </c>
      <c r="E423" s="198" t="str">
        <f t="shared" si="19"/>
        <v/>
      </c>
      <c r="F423" s="199">
        <f t="shared" si="20"/>
        <v>24.7</v>
      </c>
      <c r="M423">
        <v>97</v>
      </c>
    </row>
    <row r="424" spans="1:13" ht="24.95" customHeight="1">
      <c r="A424" s="191" t="s">
        <v>1393</v>
      </c>
      <c r="B424" s="192">
        <f>SUM(B425:B425)</f>
        <v>1336</v>
      </c>
      <c r="C424" s="192">
        <v>1337</v>
      </c>
      <c r="D424" s="192">
        <f>SUM(D425:D425)</f>
        <v>1372</v>
      </c>
      <c r="E424" s="198">
        <f t="shared" si="19"/>
        <v>102.6</v>
      </c>
      <c r="F424" s="199">
        <f t="shared" si="20"/>
        <v>97.4</v>
      </c>
      <c r="L424" t="s">
        <v>107</v>
      </c>
      <c r="M424">
        <v>1409</v>
      </c>
    </row>
    <row r="425" spans="1:13" ht="24.95" customHeight="1">
      <c r="A425" s="191" t="s">
        <v>1343</v>
      </c>
      <c r="B425" s="192">
        <v>1336</v>
      </c>
      <c r="C425" s="194">
        <v>1337</v>
      </c>
      <c r="D425" s="192">
        <v>1372</v>
      </c>
      <c r="E425" s="198">
        <f t="shared" si="19"/>
        <v>102.6</v>
      </c>
      <c r="F425" s="199">
        <f t="shared" si="20"/>
        <v>97.4</v>
      </c>
      <c r="L425" t="s">
        <v>107</v>
      </c>
      <c r="M425">
        <v>1409</v>
      </c>
    </row>
    <row r="426" spans="1:13" ht="24.95" customHeight="1">
      <c r="A426" s="191" t="s">
        <v>1394</v>
      </c>
      <c r="B426" s="192">
        <f>SUM(B427:B428)</f>
        <v>0</v>
      </c>
      <c r="C426" s="192">
        <v>0</v>
      </c>
      <c r="D426" s="192">
        <f>SUM(D427:D428)</f>
        <v>3470</v>
      </c>
      <c r="E426" s="198" t="str">
        <f t="shared" si="19"/>
        <v/>
      </c>
      <c r="F426" s="199">
        <f t="shared" si="20"/>
        <v>34.6</v>
      </c>
      <c r="L426" t="s">
        <v>268</v>
      </c>
      <c r="M426">
        <v>10033</v>
      </c>
    </row>
    <row r="427" spans="1:13" ht="24.95" customHeight="1">
      <c r="A427" s="191" t="s">
        <v>1059</v>
      </c>
      <c r="B427" s="192"/>
      <c r="C427" s="194">
        <v>0</v>
      </c>
      <c r="D427" s="192">
        <v>14</v>
      </c>
      <c r="E427" s="198" t="str">
        <f t="shared" si="19"/>
        <v/>
      </c>
      <c r="F427" s="199">
        <f t="shared" si="20"/>
        <v>35</v>
      </c>
      <c r="L427" t="s">
        <v>269</v>
      </c>
      <c r="M427">
        <v>40</v>
      </c>
    </row>
    <row r="428" spans="1:13" ht="24.95" customHeight="1">
      <c r="A428" s="191" t="s">
        <v>271</v>
      </c>
      <c r="B428" s="192"/>
      <c r="C428" s="194">
        <v>0</v>
      </c>
      <c r="D428" s="192">
        <v>3456</v>
      </c>
      <c r="E428" s="198" t="str">
        <f t="shared" si="19"/>
        <v/>
      </c>
      <c r="F428" s="199">
        <f t="shared" si="20"/>
        <v>5665.6</v>
      </c>
      <c r="L428" t="s">
        <v>270</v>
      </c>
      <c r="M428">
        <v>61</v>
      </c>
    </row>
    <row r="429" spans="1:13" ht="24.95" customHeight="1">
      <c r="A429" s="191" t="s">
        <v>1395</v>
      </c>
      <c r="B429" s="192"/>
      <c r="C429" s="194">
        <v>0</v>
      </c>
      <c r="D429" s="192">
        <v>270</v>
      </c>
      <c r="E429" s="198" t="str">
        <f t="shared" si="19"/>
        <v/>
      </c>
      <c r="F429" s="199">
        <f t="shared" si="20"/>
        <v>2.7</v>
      </c>
      <c r="L429" t="s">
        <v>272</v>
      </c>
      <c r="M429">
        <v>9932</v>
      </c>
    </row>
    <row r="430" spans="1:13" ht="24.95" customHeight="1">
      <c r="A430" s="191" t="s">
        <v>1396</v>
      </c>
      <c r="B430" s="192">
        <v>7500</v>
      </c>
      <c r="C430" s="194">
        <v>7500</v>
      </c>
      <c r="D430" s="192"/>
      <c r="E430" s="198" t="str">
        <f t="shared" si="19"/>
        <v/>
      </c>
      <c r="F430" s="199">
        <f t="shared" si="20"/>
        <v>0</v>
      </c>
    </row>
    <row r="431" spans="1:13" ht="24.95" customHeight="1">
      <c r="A431" s="191" t="s">
        <v>1397</v>
      </c>
      <c r="B431" s="192">
        <f>SUM(B432)</f>
        <v>37950</v>
      </c>
      <c r="C431" s="192">
        <v>38180</v>
      </c>
      <c r="D431" s="192">
        <f t="shared" ref="D431" si="23">SUM(D432)</f>
        <v>28563</v>
      </c>
      <c r="E431" s="198">
        <f t="shared" si="19"/>
        <v>74.8</v>
      </c>
      <c r="F431" s="199">
        <f t="shared" si="20"/>
        <v>183</v>
      </c>
      <c r="L431" t="s">
        <v>537</v>
      </c>
      <c r="M431">
        <v>15609</v>
      </c>
    </row>
    <row r="432" spans="1:13" ht="24.95" customHeight="1">
      <c r="A432" s="191" t="s">
        <v>540</v>
      </c>
      <c r="B432" s="192">
        <f>SUM(B433:B433)</f>
        <v>37950</v>
      </c>
      <c r="C432" s="192">
        <v>38180</v>
      </c>
      <c r="D432" s="192">
        <f>SUM(D433:D433)</f>
        <v>28563</v>
      </c>
      <c r="E432" s="198">
        <f t="shared" si="19"/>
        <v>74.8</v>
      </c>
      <c r="F432" s="199">
        <f t="shared" si="20"/>
        <v>183</v>
      </c>
      <c r="L432" t="s">
        <v>539</v>
      </c>
      <c r="M432">
        <v>15609</v>
      </c>
    </row>
    <row r="433" spans="1:13" ht="24.95" customHeight="1">
      <c r="A433" s="191" t="s">
        <v>542</v>
      </c>
      <c r="B433" s="192">
        <v>37950</v>
      </c>
      <c r="C433" s="194">
        <v>38180</v>
      </c>
      <c r="D433" s="192">
        <v>28563</v>
      </c>
      <c r="E433" s="198">
        <f t="shared" si="19"/>
        <v>74.8</v>
      </c>
      <c r="F433" s="199">
        <f t="shared" si="20"/>
        <v>183</v>
      </c>
      <c r="L433" t="s">
        <v>541</v>
      </c>
      <c r="M433">
        <v>15609</v>
      </c>
    </row>
    <row r="434" spans="1:13" ht="24.95" customHeight="1">
      <c r="A434" s="191" t="s">
        <v>1398</v>
      </c>
      <c r="B434" s="192">
        <f>SUM(B435)</f>
        <v>22</v>
      </c>
      <c r="C434" s="192">
        <v>22</v>
      </c>
      <c r="D434" s="192">
        <f t="shared" ref="D434" si="24">SUM(D435)</f>
        <v>21</v>
      </c>
      <c r="E434" s="198">
        <f t="shared" si="19"/>
        <v>95.5</v>
      </c>
      <c r="F434" s="199">
        <f t="shared" si="20"/>
        <v>7.9</v>
      </c>
      <c r="L434" t="s">
        <v>543</v>
      </c>
      <c r="M434">
        <v>267</v>
      </c>
    </row>
    <row r="435" spans="1:13" ht="24.95" customHeight="1">
      <c r="A435" s="191" t="s">
        <v>546</v>
      </c>
      <c r="B435" s="192">
        <v>22</v>
      </c>
      <c r="C435" s="194">
        <v>22</v>
      </c>
      <c r="D435" s="192">
        <v>21</v>
      </c>
      <c r="E435" s="198">
        <f t="shared" si="19"/>
        <v>95.5</v>
      </c>
      <c r="F435" s="199">
        <f t="shared" si="20"/>
        <v>7.9</v>
      </c>
      <c r="L435" t="s">
        <v>545</v>
      </c>
      <c r="M435">
        <v>267</v>
      </c>
    </row>
    <row r="436" spans="1:13" ht="24.95" customHeight="1">
      <c r="A436" s="191" t="s">
        <v>1399</v>
      </c>
      <c r="B436" s="192">
        <f>SUM(B437:B438)</f>
        <v>7709</v>
      </c>
      <c r="C436" s="192">
        <v>8414</v>
      </c>
      <c r="D436" s="192">
        <f t="shared" ref="D436" si="25">SUM(D437:D438)</f>
        <v>378</v>
      </c>
      <c r="E436" s="198">
        <f t="shared" si="19"/>
        <v>4.5</v>
      </c>
      <c r="F436" s="199">
        <f t="shared" si="20"/>
        <v>7.2</v>
      </c>
      <c r="L436" t="s">
        <v>535</v>
      </c>
      <c r="M436">
        <v>5243</v>
      </c>
    </row>
    <row r="437" spans="1:13" ht="24.95" customHeight="1">
      <c r="A437" s="191" t="s">
        <v>1400</v>
      </c>
      <c r="B437" s="192">
        <v>7500</v>
      </c>
      <c r="C437" s="194">
        <v>7500</v>
      </c>
      <c r="D437" s="192"/>
      <c r="E437" s="198" t="str">
        <f t="shared" si="19"/>
        <v/>
      </c>
      <c r="F437" s="199">
        <f t="shared" si="20"/>
        <v>0</v>
      </c>
    </row>
    <row r="438" spans="1:13" ht="24.95" customHeight="1">
      <c r="A438" s="191" t="s">
        <v>1271</v>
      </c>
      <c r="B438" s="192">
        <v>209</v>
      </c>
      <c r="C438" s="194">
        <v>914</v>
      </c>
      <c r="D438" s="192">
        <v>378</v>
      </c>
      <c r="E438" s="198">
        <f t="shared" si="19"/>
        <v>41.4</v>
      </c>
      <c r="F438" s="199">
        <f t="shared" si="20"/>
        <v>7.2</v>
      </c>
      <c r="L438" t="s">
        <v>536</v>
      </c>
      <c r="M438">
        <v>5243</v>
      </c>
    </row>
    <row r="439" spans="1:13">
      <c r="F439" s="200"/>
    </row>
  </sheetData>
  <mergeCells count="2">
    <mergeCell ref="A1:F1"/>
    <mergeCell ref="L1:M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7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53"/>
  <sheetViews>
    <sheetView workbookViewId="0">
      <selection activeCell="D2" sqref="D1:D1048576"/>
    </sheetView>
  </sheetViews>
  <sheetFormatPr defaultRowHeight="13.5"/>
  <cols>
    <col min="1" max="1" width="35.625" style="34" customWidth="1"/>
    <col min="2" max="2" width="15.625" style="34" customWidth="1"/>
    <col min="3" max="3" width="12.125" style="34" customWidth="1"/>
    <col min="4" max="4" width="15.625" style="34" customWidth="1"/>
    <col min="5" max="16384" width="9" style="34"/>
  </cols>
  <sheetData>
    <row r="1" spans="1:4" ht="35.1" customHeight="1">
      <c r="A1" s="256" t="s">
        <v>1182</v>
      </c>
      <c r="B1" s="256"/>
      <c r="C1" s="256"/>
      <c r="D1" s="256"/>
    </row>
    <row r="2" spans="1:4" ht="17.25" customHeight="1">
      <c r="A2" s="62"/>
      <c r="B2" s="62"/>
      <c r="C2" s="62"/>
      <c r="D2" s="111" t="s">
        <v>1021</v>
      </c>
    </row>
    <row r="3" spans="1:4" ht="22.5" customHeight="1">
      <c r="B3" s="40"/>
      <c r="C3" s="40"/>
      <c r="D3" s="111" t="s">
        <v>1022</v>
      </c>
    </row>
    <row r="4" spans="1:4" ht="30" customHeight="1">
      <c r="A4" s="79" t="s">
        <v>575</v>
      </c>
      <c r="B4" s="79" t="s">
        <v>565</v>
      </c>
      <c r="C4" s="79" t="s">
        <v>576</v>
      </c>
      <c r="D4" s="79" t="s">
        <v>5</v>
      </c>
    </row>
    <row r="5" spans="1:4" ht="24.95" customHeight="1">
      <c r="A5" s="201" t="s">
        <v>30</v>
      </c>
      <c r="B5" s="202">
        <f>SUM(B6,B40)</f>
        <v>391075</v>
      </c>
      <c r="C5" s="202">
        <f t="shared" ref="C5" si="0">SUM(C6,C40)</f>
        <v>405802</v>
      </c>
      <c r="D5" s="202">
        <f>SUM(D6,D40)</f>
        <v>495830</v>
      </c>
    </row>
    <row r="6" spans="1:4" ht="24.95" customHeight="1">
      <c r="A6" s="203" t="s">
        <v>1465</v>
      </c>
      <c r="B6" s="202">
        <f>SUM(B7,B12,B23,B27,B30,B32,B34)</f>
        <v>129687</v>
      </c>
      <c r="C6" s="202">
        <f t="shared" ref="C6:D6" si="1">SUM(C7,C12,C23,C27,C30,C32,C34)</f>
        <v>146915</v>
      </c>
      <c r="D6" s="202">
        <f t="shared" si="1"/>
        <v>169824</v>
      </c>
    </row>
    <row r="7" spans="1:4" ht="24.95" customHeight="1">
      <c r="A7" s="204" t="s">
        <v>585</v>
      </c>
      <c r="B7" s="202">
        <f>SUM(B8:B11)</f>
        <v>20505</v>
      </c>
      <c r="C7" s="202">
        <f t="shared" ref="C7:D7" si="2">SUM(C8:C11)</f>
        <v>24371</v>
      </c>
      <c r="D7" s="202">
        <f t="shared" si="2"/>
        <v>26379</v>
      </c>
    </row>
    <row r="8" spans="1:4" ht="24.95" customHeight="1">
      <c r="A8" s="205" t="s">
        <v>586</v>
      </c>
      <c r="B8" s="202">
        <v>14210</v>
      </c>
      <c r="C8" s="202">
        <v>18076</v>
      </c>
      <c r="D8" s="202">
        <v>18990</v>
      </c>
    </row>
    <row r="9" spans="1:4" ht="24.95" customHeight="1">
      <c r="A9" s="205" t="s">
        <v>587</v>
      </c>
      <c r="B9" s="202">
        <v>4547</v>
      </c>
      <c r="C9" s="202">
        <v>4547</v>
      </c>
      <c r="D9" s="202">
        <v>4949</v>
      </c>
    </row>
    <row r="10" spans="1:4" ht="24.95" customHeight="1">
      <c r="A10" s="205" t="s">
        <v>588</v>
      </c>
      <c r="B10" s="202">
        <v>1748</v>
      </c>
      <c r="C10" s="202">
        <v>1748</v>
      </c>
      <c r="D10" s="202">
        <v>1923</v>
      </c>
    </row>
    <row r="11" spans="1:4" ht="24.95" customHeight="1">
      <c r="A11" s="205" t="s">
        <v>589</v>
      </c>
      <c r="B11" s="202"/>
      <c r="C11" s="202"/>
      <c r="D11" s="202">
        <v>517</v>
      </c>
    </row>
    <row r="12" spans="1:4" ht="24.95" customHeight="1">
      <c r="A12" s="204" t="s">
        <v>590</v>
      </c>
      <c r="B12" s="202">
        <f>SUM(B13:B22)</f>
        <v>4164</v>
      </c>
      <c r="C12" s="202">
        <f t="shared" ref="C12:D12" si="3">SUM(C13:C22)</f>
        <v>4164</v>
      </c>
      <c r="D12" s="202">
        <f t="shared" si="3"/>
        <v>7383</v>
      </c>
    </row>
    <row r="13" spans="1:4" ht="24.95" customHeight="1">
      <c r="A13" s="205" t="s">
        <v>591</v>
      </c>
      <c r="B13" s="202">
        <v>2718</v>
      </c>
      <c r="C13" s="202">
        <v>2718</v>
      </c>
      <c r="D13" s="202">
        <v>4896</v>
      </c>
    </row>
    <row r="14" spans="1:4" ht="24.95" customHeight="1">
      <c r="A14" s="205" t="s">
        <v>592</v>
      </c>
      <c r="B14" s="202">
        <v>11</v>
      </c>
      <c r="C14" s="202">
        <v>11</v>
      </c>
      <c r="D14" s="202">
        <v>11</v>
      </c>
    </row>
    <row r="15" spans="1:4" ht="24.95" customHeight="1">
      <c r="A15" s="205" t="s">
        <v>593</v>
      </c>
      <c r="B15" s="202">
        <v>14</v>
      </c>
      <c r="C15" s="202">
        <v>14</v>
      </c>
      <c r="D15" s="202">
        <v>14</v>
      </c>
    </row>
    <row r="16" spans="1:4" ht="24.95" customHeight="1">
      <c r="A16" s="205" t="s">
        <v>594</v>
      </c>
      <c r="B16" s="202">
        <v>74</v>
      </c>
      <c r="C16" s="202">
        <v>74</v>
      </c>
      <c r="D16" s="202">
        <v>74</v>
      </c>
    </row>
    <row r="17" spans="1:4" ht="24.95" customHeight="1">
      <c r="A17" s="205" t="s">
        <v>595</v>
      </c>
      <c r="B17" s="202">
        <v>33</v>
      </c>
      <c r="C17" s="202">
        <v>33</v>
      </c>
      <c r="D17" s="202">
        <v>371</v>
      </c>
    </row>
    <row r="18" spans="1:4" ht="24.95" customHeight="1">
      <c r="A18" s="205" t="s">
        <v>596</v>
      </c>
      <c r="B18" s="202">
        <v>138</v>
      </c>
      <c r="C18" s="202">
        <v>138</v>
      </c>
      <c r="D18" s="202">
        <v>126</v>
      </c>
    </row>
    <row r="19" spans="1:4" ht="24.95" customHeight="1">
      <c r="A19" s="205" t="s">
        <v>597</v>
      </c>
      <c r="B19" s="202"/>
      <c r="C19" s="202"/>
      <c r="D19" s="202"/>
    </row>
    <row r="20" spans="1:4" ht="24.95" customHeight="1">
      <c r="A20" s="205" t="s">
        <v>598</v>
      </c>
      <c r="B20" s="202">
        <v>1040</v>
      </c>
      <c r="C20" s="202">
        <v>1040</v>
      </c>
      <c r="D20" s="202">
        <v>983</v>
      </c>
    </row>
    <row r="21" spans="1:4" ht="24.95" customHeight="1">
      <c r="A21" s="205" t="s">
        <v>599</v>
      </c>
      <c r="B21" s="202">
        <v>37</v>
      </c>
      <c r="C21" s="202">
        <v>37</v>
      </c>
      <c r="D21" s="202">
        <v>36</v>
      </c>
    </row>
    <row r="22" spans="1:4" ht="24.95" customHeight="1">
      <c r="A22" s="205" t="s">
        <v>600</v>
      </c>
      <c r="B22" s="202">
        <v>99</v>
      </c>
      <c r="C22" s="202">
        <v>99</v>
      </c>
      <c r="D22" s="202">
        <v>872</v>
      </c>
    </row>
    <row r="23" spans="1:4" ht="24.95" customHeight="1">
      <c r="A23" s="204" t="s">
        <v>1466</v>
      </c>
      <c r="B23" s="202">
        <f>SUM(B24:B26)</f>
        <v>0</v>
      </c>
      <c r="C23" s="202">
        <f t="shared" ref="C23:D23" si="4">SUM(C24:C26)</f>
        <v>0</v>
      </c>
      <c r="D23" s="202">
        <f t="shared" si="4"/>
        <v>22</v>
      </c>
    </row>
    <row r="24" spans="1:4" ht="24.95" customHeight="1">
      <c r="A24" s="205" t="s">
        <v>1467</v>
      </c>
      <c r="B24" s="202"/>
      <c r="C24" s="202"/>
      <c r="D24" s="202"/>
    </row>
    <row r="25" spans="1:4" ht="24.95" customHeight="1">
      <c r="A25" s="205" t="s">
        <v>1468</v>
      </c>
      <c r="B25" s="202"/>
      <c r="C25" s="202"/>
      <c r="D25" s="202">
        <v>22</v>
      </c>
    </row>
    <row r="26" spans="1:4" ht="24.95" customHeight="1">
      <c r="A26" s="205" t="s">
        <v>1469</v>
      </c>
      <c r="B26" s="202"/>
      <c r="C26" s="202"/>
      <c r="D26" s="202"/>
    </row>
    <row r="27" spans="1:4" ht="24.95" customHeight="1">
      <c r="A27" s="204" t="s">
        <v>601</v>
      </c>
      <c r="B27" s="202">
        <f>SUM(B28:B29)</f>
        <v>101755</v>
      </c>
      <c r="C27" s="202">
        <f t="shared" ref="C27:D27" si="5">SUM(C28:C29)</f>
        <v>115117</v>
      </c>
      <c r="D27" s="202">
        <f t="shared" si="5"/>
        <v>129673</v>
      </c>
    </row>
    <row r="28" spans="1:4" ht="24.95" customHeight="1">
      <c r="A28" s="205" t="s">
        <v>602</v>
      </c>
      <c r="B28" s="202">
        <v>99080</v>
      </c>
      <c r="C28" s="202">
        <v>112442</v>
      </c>
      <c r="D28" s="202">
        <v>116184</v>
      </c>
    </row>
    <row r="29" spans="1:4" ht="24.95" customHeight="1">
      <c r="A29" s="205" t="s">
        <v>603</v>
      </c>
      <c r="B29" s="202">
        <v>2675</v>
      </c>
      <c r="C29" s="202">
        <v>2675</v>
      </c>
      <c r="D29" s="202">
        <v>13489</v>
      </c>
    </row>
    <row r="30" spans="1:4" ht="24.95" customHeight="1">
      <c r="A30" s="204" t="s">
        <v>1470</v>
      </c>
      <c r="B30" s="202">
        <f>SUM(B31)</f>
        <v>0</v>
      </c>
      <c r="C30" s="202">
        <f t="shared" ref="C30:D30" si="6">SUM(C31)</f>
        <v>0</v>
      </c>
      <c r="D30" s="202">
        <f t="shared" si="6"/>
        <v>0</v>
      </c>
    </row>
    <row r="31" spans="1:4" ht="24.95" customHeight="1">
      <c r="A31" s="205" t="s">
        <v>1471</v>
      </c>
      <c r="B31" s="202"/>
      <c r="C31" s="202"/>
      <c r="D31" s="202"/>
    </row>
    <row r="32" spans="1:4" ht="24.95" customHeight="1">
      <c r="A32" s="204" t="s">
        <v>1472</v>
      </c>
      <c r="B32" s="202">
        <f>SUM(B33)</f>
        <v>0</v>
      </c>
      <c r="C32" s="202">
        <f t="shared" ref="C32:D32" si="7">SUM(C33)</f>
        <v>0</v>
      </c>
      <c r="D32" s="202">
        <f t="shared" si="7"/>
        <v>0</v>
      </c>
    </row>
    <row r="33" spans="1:4" ht="24.95" customHeight="1">
      <c r="A33" s="205" t="s">
        <v>1473</v>
      </c>
      <c r="B33" s="202"/>
      <c r="C33" s="202"/>
      <c r="D33" s="202"/>
    </row>
    <row r="34" spans="1:4" ht="24.95" customHeight="1">
      <c r="A34" s="204" t="s">
        <v>604</v>
      </c>
      <c r="B34" s="202">
        <f>SUM(B35:B39)</f>
        <v>3263</v>
      </c>
      <c r="C34" s="202">
        <f t="shared" ref="C34:D34" si="8">SUM(C35:C39)</f>
        <v>3263</v>
      </c>
      <c r="D34" s="202">
        <f t="shared" si="8"/>
        <v>6367</v>
      </c>
    </row>
    <row r="35" spans="1:4" ht="24.95" customHeight="1">
      <c r="A35" s="205" t="s">
        <v>605</v>
      </c>
      <c r="B35" s="202">
        <v>1233</v>
      </c>
      <c r="C35" s="202">
        <v>1233</v>
      </c>
      <c r="D35" s="202">
        <v>3580</v>
      </c>
    </row>
    <row r="36" spans="1:4" ht="24.95" customHeight="1">
      <c r="A36" s="205" t="s">
        <v>606</v>
      </c>
      <c r="B36" s="202">
        <v>212</v>
      </c>
      <c r="C36" s="202">
        <v>212</v>
      </c>
      <c r="D36" s="202">
        <v>288</v>
      </c>
    </row>
    <row r="37" spans="1:4" ht="24.95" customHeight="1">
      <c r="A37" s="205" t="s">
        <v>607</v>
      </c>
      <c r="B37" s="202"/>
      <c r="C37" s="202"/>
      <c r="D37" s="202"/>
    </row>
    <row r="38" spans="1:4" ht="24.95" customHeight="1">
      <c r="A38" s="205" t="s">
        <v>608</v>
      </c>
      <c r="B38" s="202">
        <v>1800</v>
      </c>
      <c r="C38" s="202">
        <v>1800</v>
      </c>
      <c r="D38" s="202">
        <v>2317</v>
      </c>
    </row>
    <row r="39" spans="1:4" ht="24.95" customHeight="1">
      <c r="A39" s="205" t="s">
        <v>609</v>
      </c>
      <c r="B39" s="202">
        <v>18</v>
      </c>
      <c r="C39" s="202">
        <v>18</v>
      </c>
      <c r="D39" s="202">
        <v>182</v>
      </c>
    </row>
    <row r="40" spans="1:4" ht="24.95" customHeight="1">
      <c r="A40" s="203" t="s">
        <v>1474</v>
      </c>
      <c r="B40" s="202">
        <f>SUM(B41:B53)</f>
        <v>261388</v>
      </c>
      <c r="C40" s="202">
        <f t="shared" ref="C40:D40" si="9">SUM(C41:C53)</f>
        <v>258887</v>
      </c>
      <c r="D40" s="202">
        <f t="shared" si="9"/>
        <v>326006</v>
      </c>
    </row>
    <row r="41" spans="1:4" ht="24.95" customHeight="1">
      <c r="A41" s="204" t="s">
        <v>585</v>
      </c>
      <c r="B41" s="202">
        <v>14864</v>
      </c>
      <c r="C41" s="202">
        <v>14864</v>
      </c>
      <c r="D41" s="202">
        <v>7398</v>
      </c>
    </row>
    <row r="42" spans="1:4" ht="24.95" customHeight="1">
      <c r="A42" s="204" t="s">
        <v>590</v>
      </c>
      <c r="B42" s="202">
        <v>33213</v>
      </c>
      <c r="C42" s="202">
        <v>32913</v>
      </c>
      <c r="D42" s="202">
        <v>34058</v>
      </c>
    </row>
    <row r="43" spans="1:4" ht="24.95" customHeight="1">
      <c r="A43" s="204" t="s">
        <v>1466</v>
      </c>
      <c r="B43" s="202">
        <v>2478</v>
      </c>
      <c r="C43" s="202">
        <v>2478</v>
      </c>
      <c r="D43" s="202">
        <v>67051</v>
      </c>
    </row>
    <row r="44" spans="1:4" ht="24.95" customHeight="1">
      <c r="A44" s="204" t="s">
        <v>1475</v>
      </c>
      <c r="B44" s="202">
        <v>43900</v>
      </c>
      <c r="C44" s="202">
        <v>43900</v>
      </c>
      <c r="D44" s="202">
        <v>31361</v>
      </c>
    </row>
    <row r="45" spans="1:4" ht="24.95" customHeight="1">
      <c r="A45" s="204" t="s">
        <v>601</v>
      </c>
      <c r="B45" s="202">
        <v>29038</v>
      </c>
      <c r="C45" s="202">
        <v>29038</v>
      </c>
      <c r="D45" s="202">
        <v>25677</v>
      </c>
    </row>
    <row r="46" spans="1:4" ht="24.95" customHeight="1">
      <c r="A46" s="204" t="s">
        <v>1470</v>
      </c>
      <c r="B46" s="202">
        <v>234</v>
      </c>
      <c r="C46" s="202">
        <v>234</v>
      </c>
      <c r="D46" s="202">
        <v>12163</v>
      </c>
    </row>
    <row r="47" spans="1:4" ht="24.95" customHeight="1">
      <c r="A47" s="204" t="s">
        <v>1472</v>
      </c>
      <c r="B47" s="202">
        <v>4098</v>
      </c>
      <c r="C47" s="202">
        <v>2598</v>
      </c>
      <c r="D47" s="202">
        <v>3047</v>
      </c>
    </row>
    <row r="48" spans="1:4" ht="24.95" customHeight="1">
      <c r="A48" s="204" t="s">
        <v>1476</v>
      </c>
      <c r="B48" s="202">
        <v>300</v>
      </c>
      <c r="C48" s="202">
        <v>300</v>
      </c>
      <c r="D48" s="202">
        <v>6973</v>
      </c>
    </row>
    <row r="49" spans="1:4" ht="24.95" customHeight="1">
      <c r="A49" s="204" t="s">
        <v>604</v>
      </c>
      <c r="B49" s="202">
        <v>50463</v>
      </c>
      <c r="C49" s="202">
        <v>50231</v>
      </c>
      <c r="D49" s="202">
        <v>66922</v>
      </c>
    </row>
    <row r="50" spans="1:4" ht="24.95" customHeight="1">
      <c r="A50" s="204" t="s">
        <v>1477</v>
      </c>
      <c r="B50" s="202">
        <v>34000</v>
      </c>
      <c r="C50" s="202">
        <v>34000</v>
      </c>
      <c r="D50" s="202">
        <v>40642</v>
      </c>
    </row>
    <row r="51" spans="1:4" ht="24.95" customHeight="1">
      <c r="A51" s="204" t="s">
        <v>1478</v>
      </c>
      <c r="B51" s="202">
        <v>38112</v>
      </c>
      <c r="C51" s="202">
        <v>38342</v>
      </c>
      <c r="D51" s="202">
        <v>28585</v>
      </c>
    </row>
    <row r="52" spans="1:4" ht="24.95" customHeight="1">
      <c r="A52" s="204" t="s">
        <v>1479</v>
      </c>
      <c r="B52" s="202">
        <v>7500</v>
      </c>
      <c r="C52" s="202">
        <v>7500</v>
      </c>
      <c r="D52" s="202"/>
    </row>
    <row r="53" spans="1:4" ht="24.95" customHeight="1">
      <c r="A53" s="204" t="s">
        <v>610</v>
      </c>
      <c r="B53" s="202">
        <v>3188</v>
      </c>
      <c r="C53" s="202">
        <v>2489</v>
      </c>
      <c r="D53" s="202">
        <v>2129</v>
      </c>
    </row>
  </sheetData>
  <mergeCells count="1">
    <mergeCell ref="A1:D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B11"/>
  <sheetViews>
    <sheetView workbookViewId="0">
      <selection activeCell="A5" sqref="A5"/>
    </sheetView>
  </sheetViews>
  <sheetFormatPr defaultRowHeight="13.5"/>
  <cols>
    <col min="1" max="1" width="20.5" customWidth="1"/>
    <col min="2" max="2" width="51" customWidth="1"/>
  </cols>
  <sheetData>
    <row r="2" spans="1:2" ht="33.75" customHeight="1">
      <c r="A2" s="1" t="s">
        <v>1180</v>
      </c>
      <c r="B2" s="22"/>
    </row>
    <row r="3" spans="1:2" ht="22.5">
      <c r="A3" s="1"/>
      <c r="B3" s="112" t="s">
        <v>1023</v>
      </c>
    </row>
    <row r="4" spans="1:2" ht="26.25" customHeight="1">
      <c r="B4" s="113" t="s">
        <v>1024</v>
      </c>
    </row>
    <row r="5" spans="1:2" ht="24.95" customHeight="1">
      <c r="A5" s="145" t="s">
        <v>1170</v>
      </c>
      <c r="B5" s="146" t="s">
        <v>566</v>
      </c>
    </row>
    <row r="6" spans="1:2" ht="24.95" customHeight="1">
      <c r="A6" s="23" t="s">
        <v>567</v>
      </c>
      <c r="B6" s="24"/>
    </row>
    <row r="7" spans="1:2" ht="24.95" customHeight="1">
      <c r="A7" s="23" t="s">
        <v>568</v>
      </c>
      <c r="B7" s="24"/>
    </row>
    <row r="8" spans="1:2" ht="24.95" customHeight="1">
      <c r="A8" s="23" t="s">
        <v>569</v>
      </c>
      <c r="B8" s="24"/>
    </row>
    <row r="9" spans="1:2" ht="24.95" customHeight="1">
      <c r="A9" s="23" t="s">
        <v>570</v>
      </c>
      <c r="B9" s="24"/>
    </row>
    <row r="10" spans="1:2" ht="24.95" customHeight="1">
      <c r="A10" s="23" t="s">
        <v>571</v>
      </c>
      <c r="B10" s="24"/>
    </row>
    <row r="11" spans="1:2" ht="66" customHeight="1">
      <c r="A11" s="257" t="s">
        <v>1181</v>
      </c>
      <c r="B11" s="257"/>
    </row>
  </sheetData>
  <mergeCells count="1">
    <mergeCell ref="A11:B11"/>
  </mergeCells>
  <phoneticPr fontId="1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B79"/>
  <sheetViews>
    <sheetView workbookViewId="0">
      <selection activeCell="N20" sqref="N20"/>
    </sheetView>
  </sheetViews>
  <sheetFormatPr defaultRowHeight="13.5"/>
  <cols>
    <col min="1" max="1" width="62.625" style="41" customWidth="1"/>
    <col min="2" max="2" width="17.75" style="41" customWidth="1"/>
    <col min="3" max="16384" width="9" style="41"/>
  </cols>
  <sheetData>
    <row r="1" spans="1:2" ht="35.1" customHeight="1">
      <c r="A1" s="256" t="s">
        <v>1178</v>
      </c>
      <c r="B1" s="256"/>
    </row>
    <row r="2" spans="1:2" ht="23.25" customHeight="1">
      <c r="A2" s="62"/>
      <c r="B2" s="111" t="s">
        <v>1025</v>
      </c>
    </row>
    <row r="3" spans="1:2" ht="21.75" customHeight="1">
      <c r="B3" s="111" t="s">
        <v>574</v>
      </c>
    </row>
    <row r="4" spans="1:2" ht="30" customHeight="1">
      <c r="A4" s="79" t="s">
        <v>611</v>
      </c>
      <c r="B4" s="79" t="s">
        <v>5</v>
      </c>
    </row>
    <row r="5" spans="1:2" ht="24.95" customHeight="1">
      <c r="A5" s="203" t="s">
        <v>572</v>
      </c>
      <c r="B5" s="202">
        <f>SUM(B6,B12)</f>
        <v>60983</v>
      </c>
    </row>
    <row r="6" spans="1:2" ht="24.95" customHeight="1">
      <c r="A6" s="203" t="s">
        <v>573</v>
      </c>
      <c r="B6" s="202">
        <f>SUM(B7:B11)</f>
        <v>28273</v>
      </c>
    </row>
    <row r="7" spans="1:2" ht="24.95" customHeight="1">
      <c r="A7" s="205" t="s">
        <v>1480</v>
      </c>
      <c r="B7" s="202">
        <v>6801</v>
      </c>
    </row>
    <row r="8" spans="1:2" ht="24.95" customHeight="1">
      <c r="A8" s="205" t="s">
        <v>1481</v>
      </c>
      <c r="B8" s="202">
        <v>230</v>
      </c>
    </row>
    <row r="9" spans="1:2" ht="24.95" customHeight="1">
      <c r="A9" s="205" t="s">
        <v>1482</v>
      </c>
      <c r="B9" s="202">
        <v>8108</v>
      </c>
    </row>
    <row r="10" spans="1:2" ht="24.95" customHeight="1">
      <c r="A10" s="205" t="s">
        <v>1483</v>
      </c>
      <c r="B10" s="202">
        <v>5108</v>
      </c>
    </row>
    <row r="11" spans="1:2" ht="24.95" customHeight="1">
      <c r="A11" s="205" t="s">
        <v>1484</v>
      </c>
      <c r="B11" s="202">
        <v>8026</v>
      </c>
    </row>
    <row r="12" spans="1:2" ht="24.95" customHeight="1">
      <c r="A12" s="203" t="s">
        <v>1485</v>
      </c>
      <c r="B12" s="202">
        <f>SUM(B13:B79)</f>
        <v>32710</v>
      </c>
    </row>
    <row r="13" spans="1:2" ht="24.95" customHeight="1">
      <c r="A13" s="205" t="s">
        <v>1486</v>
      </c>
      <c r="B13" s="202">
        <v>7827</v>
      </c>
    </row>
    <row r="14" spans="1:2" ht="24.95" customHeight="1">
      <c r="A14" s="205" t="s">
        <v>1487</v>
      </c>
      <c r="B14" s="202">
        <v>6457</v>
      </c>
    </row>
    <row r="15" spans="1:2" ht="24.95" customHeight="1">
      <c r="A15" s="205" t="s">
        <v>1488</v>
      </c>
      <c r="B15" s="202">
        <v>3616</v>
      </c>
    </row>
    <row r="16" spans="1:2" ht="24.95" customHeight="1">
      <c r="A16" s="205" t="s">
        <v>1489</v>
      </c>
      <c r="B16" s="202">
        <v>2942</v>
      </c>
    </row>
    <row r="17" spans="1:2" ht="24.95" customHeight="1">
      <c r="A17" s="205" t="s">
        <v>1490</v>
      </c>
      <c r="B17" s="202">
        <v>1220</v>
      </c>
    </row>
    <row r="18" spans="1:2" ht="24.95" customHeight="1">
      <c r="A18" s="205" t="s">
        <v>1491</v>
      </c>
      <c r="B18" s="202">
        <v>1035</v>
      </c>
    </row>
    <row r="19" spans="1:2" ht="24.95" customHeight="1">
      <c r="A19" s="205" t="s">
        <v>1492</v>
      </c>
      <c r="B19" s="202">
        <v>915</v>
      </c>
    </row>
    <row r="20" spans="1:2" ht="24.95" customHeight="1">
      <c r="A20" s="205" t="s">
        <v>1493</v>
      </c>
      <c r="B20" s="202">
        <v>712</v>
      </c>
    </row>
    <row r="21" spans="1:2" ht="24.95" customHeight="1">
      <c r="A21" s="205" t="s">
        <v>1494</v>
      </c>
      <c r="B21" s="202">
        <v>629</v>
      </c>
    </row>
    <row r="22" spans="1:2" ht="24.95" customHeight="1">
      <c r="A22" s="205" t="s">
        <v>1495</v>
      </c>
      <c r="B22" s="202">
        <v>560</v>
      </c>
    </row>
    <row r="23" spans="1:2" ht="24.95" customHeight="1">
      <c r="A23" s="205" t="s">
        <v>1496</v>
      </c>
      <c r="B23" s="202">
        <v>489</v>
      </c>
    </row>
    <row r="24" spans="1:2" ht="24.95" customHeight="1">
      <c r="A24" s="205" t="s">
        <v>1497</v>
      </c>
      <c r="B24" s="202">
        <v>483</v>
      </c>
    </row>
    <row r="25" spans="1:2" ht="24.95" customHeight="1">
      <c r="A25" s="205" t="s">
        <v>1498</v>
      </c>
      <c r="B25" s="202">
        <v>463</v>
      </c>
    </row>
    <row r="26" spans="1:2" ht="24.95" customHeight="1">
      <c r="A26" s="205" t="s">
        <v>1499</v>
      </c>
      <c r="B26" s="202">
        <v>431</v>
      </c>
    </row>
    <row r="27" spans="1:2" ht="24.95" customHeight="1">
      <c r="A27" s="205" t="s">
        <v>1500</v>
      </c>
      <c r="B27" s="202">
        <v>400</v>
      </c>
    </row>
    <row r="28" spans="1:2" ht="24.95" customHeight="1">
      <c r="A28" s="205" t="s">
        <v>1501</v>
      </c>
      <c r="B28" s="202">
        <v>330</v>
      </c>
    </row>
    <row r="29" spans="1:2" ht="24.95" customHeight="1">
      <c r="A29" s="205" t="s">
        <v>612</v>
      </c>
      <c r="B29" s="202">
        <v>300</v>
      </c>
    </row>
    <row r="30" spans="1:2" ht="24.95" customHeight="1">
      <c r="A30" s="205" t="s">
        <v>1502</v>
      </c>
      <c r="B30" s="202">
        <v>251</v>
      </c>
    </row>
    <row r="31" spans="1:2" ht="24.95" customHeight="1">
      <c r="A31" s="205" t="s">
        <v>613</v>
      </c>
      <c r="B31" s="202">
        <v>215</v>
      </c>
    </row>
    <row r="32" spans="1:2" ht="24.95" customHeight="1">
      <c r="A32" s="205" t="s">
        <v>1503</v>
      </c>
      <c r="B32" s="202">
        <v>200</v>
      </c>
    </row>
    <row r="33" spans="1:2" ht="24.95" customHeight="1">
      <c r="A33" s="205" t="s">
        <v>1504</v>
      </c>
      <c r="B33" s="202">
        <v>186</v>
      </c>
    </row>
    <row r="34" spans="1:2" ht="24.95" customHeight="1">
      <c r="A34" s="205" t="s">
        <v>614</v>
      </c>
      <c r="B34" s="202">
        <v>176</v>
      </c>
    </row>
    <row r="35" spans="1:2" ht="24.95" customHeight="1">
      <c r="A35" s="205" t="s">
        <v>1505</v>
      </c>
      <c r="B35" s="202">
        <v>176</v>
      </c>
    </row>
    <row r="36" spans="1:2" ht="24.95" customHeight="1">
      <c r="A36" s="205" t="s">
        <v>1179</v>
      </c>
      <c r="B36" s="202">
        <v>164</v>
      </c>
    </row>
    <row r="37" spans="1:2" ht="24.95" customHeight="1">
      <c r="A37" s="205" t="s">
        <v>1506</v>
      </c>
      <c r="B37" s="202">
        <v>152</v>
      </c>
    </row>
    <row r="38" spans="1:2" ht="24.95" customHeight="1">
      <c r="A38" s="205" t="s">
        <v>1507</v>
      </c>
      <c r="B38" s="202">
        <v>151</v>
      </c>
    </row>
    <row r="39" spans="1:2" ht="24.95" customHeight="1">
      <c r="A39" s="205" t="s">
        <v>1508</v>
      </c>
      <c r="B39" s="202">
        <v>129</v>
      </c>
    </row>
    <row r="40" spans="1:2" ht="24.95" customHeight="1">
      <c r="A40" s="205" t="s">
        <v>1509</v>
      </c>
      <c r="B40" s="202">
        <v>117</v>
      </c>
    </row>
    <row r="41" spans="1:2" ht="24.95" customHeight="1">
      <c r="A41" s="205" t="s">
        <v>1510</v>
      </c>
      <c r="B41" s="202">
        <v>112</v>
      </c>
    </row>
    <row r="42" spans="1:2" ht="24.95" customHeight="1">
      <c r="A42" s="205" t="s">
        <v>1511</v>
      </c>
      <c r="B42" s="202">
        <v>109</v>
      </c>
    </row>
    <row r="43" spans="1:2" ht="24.95" customHeight="1">
      <c r="A43" s="205" t="s">
        <v>1512</v>
      </c>
      <c r="B43" s="202">
        <v>108</v>
      </c>
    </row>
    <row r="44" spans="1:2" ht="24.95" customHeight="1">
      <c r="A44" s="205" t="s">
        <v>615</v>
      </c>
      <c r="B44" s="202">
        <v>105</v>
      </c>
    </row>
    <row r="45" spans="1:2" ht="24.95" customHeight="1">
      <c r="A45" s="205" t="s">
        <v>1513</v>
      </c>
      <c r="B45" s="202">
        <v>100</v>
      </c>
    </row>
    <row r="46" spans="1:2" ht="24.95" customHeight="1">
      <c r="A46" s="205" t="s">
        <v>1514</v>
      </c>
      <c r="B46" s="202">
        <v>95</v>
      </c>
    </row>
    <row r="47" spans="1:2" ht="24.95" customHeight="1">
      <c r="A47" s="205" t="s">
        <v>1515</v>
      </c>
      <c r="B47" s="202">
        <v>90</v>
      </c>
    </row>
    <row r="48" spans="1:2" ht="24.95" customHeight="1">
      <c r="A48" s="205" t="s">
        <v>1516</v>
      </c>
      <c r="B48" s="202">
        <v>90</v>
      </c>
    </row>
    <row r="49" spans="1:2" ht="24.95" customHeight="1">
      <c r="A49" s="205" t="s">
        <v>1517</v>
      </c>
      <c r="B49" s="202">
        <v>88</v>
      </c>
    </row>
    <row r="50" spans="1:2" ht="24.95" customHeight="1">
      <c r="A50" s="205" t="s">
        <v>1518</v>
      </c>
      <c r="B50" s="202">
        <v>80</v>
      </c>
    </row>
    <row r="51" spans="1:2" ht="24.95" customHeight="1">
      <c r="A51" s="205" t="s">
        <v>1519</v>
      </c>
      <c r="B51" s="202">
        <v>79</v>
      </c>
    </row>
    <row r="52" spans="1:2" ht="24.95" customHeight="1">
      <c r="A52" s="205" t="s">
        <v>1520</v>
      </c>
      <c r="B52" s="202">
        <v>76</v>
      </c>
    </row>
    <row r="53" spans="1:2" ht="24.95" customHeight="1">
      <c r="A53" s="205" t="s">
        <v>1521</v>
      </c>
      <c r="B53" s="202">
        <v>73</v>
      </c>
    </row>
    <row r="54" spans="1:2" ht="24.95" customHeight="1">
      <c r="A54" s="205" t="s">
        <v>1522</v>
      </c>
      <c r="B54" s="202">
        <v>58</v>
      </c>
    </row>
    <row r="55" spans="1:2" ht="24.95" customHeight="1">
      <c r="A55" s="205" t="s">
        <v>1523</v>
      </c>
      <c r="B55" s="202">
        <v>56</v>
      </c>
    </row>
    <row r="56" spans="1:2" ht="24.95" customHeight="1">
      <c r="A56" s="205" t="s">
        <v>1524</v>
      </c>
      <c r="B56" s="202">
        <v>50</v>
      </c>
    </row>
    <row r="57" spans="1:2" ht="24.95" customHeight="1">
      <c r="A57" s="205" t="s">
        <v>1525</v>
      </c>
      <c r="B57" s="202">
        <v>50</v>
      </c>
    </row>
    <row r="58" spans="1:2" ht="24.95" customHeight="1">
      <c r="A58" s="205" t="s">
        <v>1526</v>
      </c>
      <c r="B58" s="202">
        <v>50</v>
      </c>
    </row>
    <row r="59" spans="1:2" ht="24.95" customHeight="1">
      <c r="A59" s="205" t="s">
        <v>617</v>
      </c>
      <c r="B59" s="202">
        <v>50</v>
      </c>
    </row>
    <row r="60" spans="1:2" ht="24.95" customHeight="1">
      <c r="A60" s="205" t="s">
        <v>1527</v>
      </c>
      <c r="B60" s="202">
        <v>48</v>
      </c>
    </row>
    <row r="61" spans="1:2" ht="24.95" customHeight="1">
      <c r="A61" s="205" t="s">
        <v>616</v>
      </c>
      <c r="B61" s="202">
        <v>47</v>
      </c>
    </row>
    <row r="62" spans="1:2" ht="24.95" customHeight="1">
      <c r="A62" s="205" t="s">
        <v>1528</v>
      </c>
      <c r="B62" s="202">
        <v>40</v>
      </c>
    </row>
    <row r="63" spans="1:2" ht="24.95" customHeight="1">
      <c r="A63" s="205" t="s">
        <v>1529</v>
      </c>
      <c r="B63" s="202">
        <v>40</v>
      </c>
    </row>
    <row r="64" spans="1:2" ht="24.95" customHeight="1">
      <c r="A64" s="205" t="s">
        <v>1530</v>
      </c>
      <c r="B64" s="202">
        <v>38</v>
      </c>
    </row>
    <row r="65" spans="1:2" ht="24.95" customHeight="1">
      <c r="A65" s="205" t="s">
        <v>1531</v>
      </c>
      <c r="B65" s="202">
        <v>31</v>
      </c>
    </row>
    <row r="66" spans="1:2" ht="24.95" customHeight="1">
      <c r="A66" s="205" t="s">
        <v>1532</v>
      </c>
      <c r="B66" s="202">
        <v>30</v>
      </c>
    </row>
    <row r="67" spans="1:2" ht="24.95" customHeight="1">
      <c r="A67" s="205" t="s">
        <v>1533</v>
      </c>
      <c r="B67" s="202">
        <v>29</v>
      </c>
    </row>
    <row r="68" spans="1:2" ht="24.95" customHeight="1">
      <c r="A68" s="205" t="s">
        <v>1534</v>
      </c>
      <c r="B68" s="202">
        <v>29</v>
      </c>
    </row>
    <row r="69" spans="1:2" ht="24.95" customHeight="1">
      <c r="A69" s="205" t="s">
        <v>1535</v>
      </c>
      <c r="B69" s="202">
        <v>28</v>
      </c>
    </row>
    <row r="70" spans="1:2" ht="24.95" customHeight="1">
      <c r="A70" s="205" t="s">
        <v>1536</v>
      </c>
      <c r="B70" s="202">
        <v>20</v>
      </c>
    </row>
    <row r="71" spans="1:2" ht="24.95" customHeight="1">
      <c r="A71" s="205" t="s">
        <v>1537</v>
      </c>
      <c r="B71" s="202">
        <v>19</v>
      </c>
    </row>
    <row r="72" spans="1:2" ht="24.95" customHeight="1">
      <c r="A72" s="205" t="s">
        <v>1538</v>
      </c>
      <c r="B72" s="202">
        <v>15</v>
      </c>
    </row>
    <row r="73" spans="1:2" ht="24.95" customHeight="1">
      <c r="A73" s="205" t="s">
        <v>1539</v>
      </c>
      <c r="B73" s="202">
        <v>13</v>
      </c>
    </row>
    <row r="74" spans="1:2" ht="24.95" customHeight="1">
      <c r="A74" s="205" t="s">
        <v>1540</v>
      </c>
      <c r="B74" s="202">
        <v>12</v>
      </c>
    </row>
    <row r="75" spans="1:2" ht="24.95" customHeight="1">
      <c r="A75" s="205" t="s">
        <v>1541</v>
      </c>
      <c r="B75" s="202">
        <v>8</v>
      </c>
    </row>
    <row r="76" spans="1:2" ht="24.95" customHeight="1">
      <c r="A76" s="205" t="s">
        <v>1542</v>
      </c>
      <c r="B76" s="202">
        <v>6</v>
      </c>
    </row>
    <row r="77" spans="1:2" ht="24.95" customHeight="1">
      <c r="A77" s="205" t="s">
        <v>1543</v>
      </c>
      <c r="B77" s="202">
        <v>5</v>
      </c>
    </row>
    <row r="78" spans="1:2" ht="24.95" customHeight="1">
      <c r="A78" s="205" t="s">
        <v>1544</v>
      </c>
      <c r="B78" s="202">
        <v>5</v>
      </c>
    </row>
    <row r="79" spans="1:2" ht="24.95" customHeight="1">
      <c r="A79" s="205" t="s">
        <v>1545</v>
      </c>
      <c r="B79" s="202">
        <v>2</v>
      </c>
    </row>
  </sheetData>
  <mergeCells count="1"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7"/>
  <sheetViews>
    <sheetView workbookViewId="0">
      <selection activeCell="D15" sqref="D15"/>
    </sheetView>
  </sheetViews>
  <sheetFormatPr defaultRowHeight="13.5"/>
  <cols>
    <col min="1" max="1" width="28.625" style="41" customWidth="1"/>
    <col min="2" max="2" width="17.625" style="41" customWidth="1"/>
    <col min="3" max="3" width="18.25" style="41" customWidth="1"/>
    <col min="4" max="4" width="17.625" style="41" customWidth="1"/>
    <col min="5" max="16384" width="9" style="41"/>
  </cols>
  <sheetData>
    <row r="1" spans="1:4" ht="35.1" customHeight="1">
      <c r="A1" s="258" t="s">
        <v>1177</v>
      </c>
      <c r="B1" s="258"/>
      <c r="C1" s="258"/>
      <c r="D1" s="258"/>
    </row>
    <row r="2" spans="1:4" ht="23.25" customHeight="1">
      <c r="A2" s="63"/>
      <c r="B2" s="63"/>
      <c r="C2" s="63"/>
      <c r="D2" s="114" t="s">
        <v>1026</v>
      </c>
    </row>
    <row r="3" spans="1:4" ht="20.25" customHeight="1">
      <c r="B3" s="42"/>
      <c r="C3" s="42"/>
      <c r="D3" s="114" t="s">
        <v>574</v>
      </c>
    </row>
    <row r="4" spans="1:4" ht="30" customHeight="1">
      <c r="A4" s="82" t="s">
        <v>611</v>
      </c>
      <c r="B4" s="82" t="s">
        <v>618</v>
      </c>
      <c r="C4" s="82" t="s">
        <v>619</v>
      </c>
      <c r="D4" s="82" t="s">
        <v>620</v>
      </c>
    </row>
    <row r="5" spans="1:4" ht="20.100000000000001" customHeight="1">
      <c r="A5" s="206" t="s">
        <v>572</v>
      </c>
      <c r="B5" s="207">
        <f>SUM(B6:B31)</f>
        <v>60983</v>
      </c>
      <c r="C5" s="207">
        <f t="shared" ref="C5:D5" si="0">SUM(C6:C31)</f>
        <v>28273</v>
      </c>
      <c r="D5" s="207">
        <f t="shared" si="0"/>
        <v>32710</v>
      </c>
    </row>
    <row r="6" spans="1:4" ht="24.95" customHeight="1">
      <c r="A6" s="208" t="s">
        <v>621</v>
      </c>
      <c r="B6" s="207">
        <f>SUM(C6:D6)</f>
        <v>1501</v>
      </c>
      <c r="C6" s="207">
        <v>866</v>
      </c>
      <c r="D6" s="207">
        <v>635</v>
      </c>
    </row>
    <row r="7" spans="1:4" ht="24.95" customHeight="1">
      <c r="A7" s="208" t="s">
        <v>622</v>
      </c>
      <c r="B7" s="207">
        <f t="shared" ref="B7:B31" si="1">SUM(C7:D7)</f>
        <v>2728</v>
      </c>
      <c r="C7" s="207">
        <v>2164</v>
      </c>
      <c r="D7" s="207">
        <v>564</v>
      </c>
    </row>
    <row r="8" spans="1:4" ht="24.95" customHeight="1">
      <c r="A8" s="208" t="s">
        <v>623</v>
      </c>
      <c r="B8" s="207">
        <f t="shared" si="1"/>
        <v>1754</v>
      </c>
      <c r="C8" s="207">
        <v>1155</v>
      </c>
      <c r="D8" s="207">
        <v>599</v>
      </c>
    </row>
    <row r="9" spans="1:4" ht="24.95" customHeight="1">
      <c r="A9" s="208" t="s">
        <v>624</v>
      </c>
      <c r="B9" s="207">
        <f t="shared" si="1"/>
        <v>1286</v>
      </c>
      <c r="C9" s="207">
        <v>243</v>
      </c>
      <c r="D9" s="207">
        <v>1043</v>
      </c>
    </row>
    <row r="10" spans="1:4" ht="24.95" customHeight="1">
      <c r="A10" s="208" t="s">
        <v>625</v>
      </c>
      <c r="B10" s="207">
        <f t="shared" si="1"/>
        <v>898</v>
      </c>
      <c r="C10" s="207">
        <v>487</v>
      </c>
      <c r="D10" s="207">
        <v>411</v>
      </c>
    </row>
    <row r="11" spans="1:4" ht="24.95" customHeight="1">
      <c r="A11" s="208" t="s">
        <v>626</v>
      </c>
      <c r="B11" s="207">
        <f t="shared" si="1"/>
        <v>2636</v>
      </c>
      <c r="C11" s="207">
        <v>1670</v>
      </c>
      <c r="D11" s="207">
        <v>966</v>
      </c>
    </row>
    <row r="12" spans="1:4" ht="24.95" customHeight="1">
      <c r="A12" s="208" t="s">
        <v>627</v>
      </c>
      <c r="B12" s="207">
        <f t="shared" si="1"/>
        <v>1934</v>
      </c>
      <c r="C12" s="207">
        <v>800</v>
      </c>
      <c r="D12" s="207">
        <v>1134</v>
      </c>
    </row>
    <row r="13" spans="1:4" ht="24.95" customHeight="1">
      <c r="A13" s="208" t="s">
        <v>628</v>
      </c>
      <c r="B13" s="207">
        <f t="shared" si="1"/>
        <v>6367</v>
      </c>
      <c r="C13" s="207">
        <v>1804</v>
      </c>
      <c r="D13" s="207">
        <v>4563</v>
      </c>
    </row>
    <row r="14" spans="1:4" ht="24.95" customHeight="1">
      <c r="A14" s="208" t="s">
        <v>629</v>
      </c>
      <c r="B14" s="207">
        <f t="shared" si="1"/>
        <v>1887</v>
      </c>
      <c r="C14" s="207">
        <v>1119</v>
      </c>
      <c r="D14" s="207">
        <v>768</v>
      </c>
    </row>
    <row r="15" spans="1:4" ht="24.95" customHeight="1">
      <c r="A15" s="208" t="s">
        <v>630</v>
      </c>
      <c r="B15" s="207">
        <f t="shared" si="1"/>
        <v>1164</v>
      </c>
      <c r="C15" s="207">
        <v>499</v>
      </c>
      <c r="D15" s="207">
        <v>665</v>
      </c>
    </row>
    <row r="16" spans="1:4" ht="24.95" customHeight="1">
      <c r="A16" s="208" t="s">
        <v>631</v>
      </c>
      <c r="B16" s="207">
        <f t="shared" si="1"/>
        <v>1757</v>
      </c>
      <c r="C16" s="207">
        <v>1117</v>
      </c>
      <c r="D16" s="207">
        <v>640</v>
      </c>
    </row>
    <row r="17" spans="1:4" ht="24.95" customHeight="1">
      <c r="A17" s="208" t="s">
        <v>632</v>
      </c>
      <c r="B17" s="207">
        <f t="shared" si="1"/>
        <v>1573</v>
      </c>
      <c r="C17" s="207">
        <v>880</v>
      </c>
      <c r="D17" s="207">
        <v>693</v>
      </c>
    </row>
    <row r="18" spans="1:4" ht="24.95" customHeight="1">
      <c r="A18" s="208" t="s">
        <v>633</v>
      </c>
      <c r="B18" s="207">
        <f t="shared" si="1"/>
        <v>1596</v>
      </c>
      <c r="C18" s="207">
        <v>944</v>
      </c>
      <c r="D18" s="207">
        <v>652</v>
      </c>
    </row>
    <row r="19" spans="1:4" ht="24.95" customHeight="1">
      <c r="A19" s="208" t="s">
        <v>634</v>
      </c>
      <c r="B19" s="207">
        <f t="shared" si="1"/>
        <v>1238</v>
      </c>
      <c r="C19" s="207">
        <v>752</v>
      </c>
      <c r="D19" s="207">
        <v>486</v>
      </c>
    </row>
    <row r="20" spans="1:4" ht="24.95" customHeight="1">
      <c r="A20" s="208" t="s">
        <v>635</v>
      </c>
      <c r="B20" s="207">
        <f t="shared" si="1"/>
        <v>2258</v>
      </c>
      <c r="C20" s="207">
        <v>1493</v>
      </c>
      <c r="D20" s="207">
        <v>765</v>
      </c>
    </row>
    <row r="21" spans="1:4" ht="24.95" customHeight="1">
      <c r="A21" s="208" t="s">
        <v>636</v>
      </c>
      <c r="B21" s="207">
        <f t="shared" si="1"/>
        <v>2584</v>
      </c>
      <c r="C21" s="207">
        <v>1390</v>
      </c>
      <c r="D21" s="207">
        <v>1194</v>
      </c>
    </row>
    <row r="22" spans="1:4" ht="24.95" customHeight="1">
      <c r="A22" s="208" t="s">
        <v>637</v>
      </c>
      <c r="B22" s="207">
        <f t="shared" si="1"/>
        <v>2987</v>
      </c>
      <c r="C22" s="207">
        <v>1609</v>
      </c>
      <c r="D22" s="207">
        <v>1378</v>
      </c>
    </row>
    <row r="23" spans="1:4" ht="24.95" customHeight="1">
      <c r="A23" s="208" t="s">
        <v>638</v>
      </c>
      <c r="B23" s="207">
        <f t="shared" si="1"/>
        <v>2294</v>
      </c>
      <c r="C23" s="207">
        <v>1458</v>
      </c>
      <c r="D23" s="207">
        <v>836</v>
      </c>
    </row>
    <row r="24" spans="1:4" ht="24.95" customHeight="1">
      <c r="A24" s="208" t="s">
        <v>639</v>
      </c>
      <c r="B24" s="207">
        <f t="shared" si="1"/>
        <v>1369</v>
      </c>
      <c r="C24" s="207">
        <v>1172</v>
      </c>
      <c r="D24" s="207">
        <v>197</v>
      </c>
    </row>
    <row r="25" spans="1:4" ht="24.95" customHeight="1">
      <c r="A25" s="208" t="s">
        <v>640</v>
      </c>
      <c r="B25" s="207">
        <f t="shared" si="1"/>
        <v>1629</v>
      </c>
      <c r="C25" s="207">
        <v>838</v>
      </c>
      <c r="D25" s="207">
        <v>791</v>
      </c>
    </row>
    <row r="26" spans="1:4" ht="24.95" customHeight="1">
      <c r="A26" s="208" t="s">
        <v>641</v>
      </c>
      <c r="B26" s="207">
        <f t="shared" si="1"/>
        <v>3797</v>
      </c>
      <c r="C26" s="207">
        <v>1468</v>
      </c>
      <c r="D26" s="207">
        <v>2329</v>
      </c>
    </row>
    <row r="27" spans="1:4" ht="24.95" customHeight="1">
      <c r="A27" s="208" t="s">
        <v>642</v>
      </c>
      <c r="B27" s="207">
        <f t="shared" si="1"/>
        <v>1330</v>
      </c>
      <c r="C27" s="207">
        <v>877</v>
      </c>
      <c r="D27" s="207">
        <v>453</v>
      </c>
    </row>
    <row r="28" spans="1:4" ht="24.95" customHeight="1">
      <c r="A28" s="208" t="s">
        <v>643</v>
      </c>
      <c r="B28" s="207">
        <f t="shared" si="1"/>
        <v>1366</v>
      </c>
      <c r="C28" s="207">
        <v>913</v>
      </c>
      <c r="D28" s="207">
        <v>453</v>
      </c>
    </row>
    <row r="29" spans="1:4" ht="24.95" customHeight="1">
      <c r="A29" s="208" t="s">
        <v>644</v>
      </c>
      <c r="B29" s="207">
        <f t="shared" si="1"/>
        <v>1120</v>
      </c>
      <c r="C29" s="207">
        <v>867</v>
      </c>
      <c r="D29" s="207">
        <v>253</v>
      </c>
    </row>
    <row r="30" spans="1:4" ht="24.95" customHeight="1">
      <c r="A30" s="208" t="s">
        <v>645</v>
      </c>
      <c r="B30" s="207">
        <f t="shared" si="1"/>
        <v>1902</v>
      </c>
      <c r="C30" s="207">
        <v>1688</v>
      </c>
      <c r="D30" s="207">
        <v>214</v>
      </c>
    </row>
    <row r="31" spans="1:4" ht="24.95" customHeight="1">
      <c r="A31" s="208" t="s">
        <v>646</v>
      </c>
      <c r="B31" s="207">
        <f t="shared" si="1"/>
        <v>10028</v>
      </c>
      <c r="C31" s="207"/>
      <c r="D31" s="207">
        <v>10028</v>
      </c>
    </row>
    <row r="32" spans="1:4" ht="24.95" customHeight="1"/>
    <row r="33" ht="24.95" customHeight="1"/>
    <row r="34" ht="24.95" customHeight="1"/>
    <row r="35" ht="24.95" customHeight="1"/>
    <row r="36" ht="24.95" customHeight="1"/>
    <row r="37" ht="24.95" customHeight="1"/>
  </sheetData>
  <mergeCells count="1">
    <mergeCell ref="A1:D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29</vt:i4>
      </vt:variant>
      <vt:variant>
        <vt:lpstr>命名范围</vt:lpstr>
      </vt:variant>
      <vt:variant>
        <vt:i4>5</vt:i4>
      </vt:variant>
    </vt:vector>
  </HeadingPairs>
  <TitlesOfParts>
    <vt:vector size="34" baseType="lpstr">
      <vt:lpstr>封面</vt:lpstr>
      <vt:lpstr>1-1全辖</vt:lpstr>
      <vt:lpstr>1-2全辖</vt:lpstr>
      <vt:lpstr>1-3市本级</vt:lpstr>
      <vt:lpstr>1-4市本级</vt:lpstr>
      <vt:lpstr>1-5市本级经济分类</vt:lpstr>
      <vt:lpstr>1-6税收返还</vt:lpstr>
      <vt:lpstr>1-7转移支付分项目</vt:lpstr>
      <vt:lpstr>1-8转移支付分地区</vt:lpstr>
      <vt:lpstr>1-9一般债务余额</vt:lpstr>
      <vt:lpstr>1-10一般债务分地区</vt:lpstr>
      <vt:lpstr>2-1全辖基金</vt:lpstr>
      <vt:lpstr>2-2全辖基金</vt:lpstr>
      <vt:lpstr>2-3市本级基金</vt:lpstr>
      <vt:lpstr>2-4市本级基金</vt:lpstr>
      <vt:lpstr>2-5转移支付分项目</vt:lpstr>
      <vt:lpstr>2-6转移支付分地区</vt:lpstr>
      <vt:lpstr>2-7专项债务</vt:lpstr>
      <vt:lpstr>2-8专项债务分地区</vt:lpstr>
      <vt:lpstr>3-1国有资本</vt:lpstr>
      <vt:lpstr>3-2国有资本</vt:lpstr>
      <vt:lpstr>3-3国有资本经营本级</vt:lpstr>
      <vt:lpstr>3-4国有资本经营分地区</vt:lpstr>
      <vt:lpstr>4-1社保基金收</vt:lpstr>
      <vt:lpstr>4-2社保基金支</vt:lpstr>
      <vt:lpstr>三公</vt:lpstr>
      <vt:lpstr>绩效</vt:lpstr>
      <vt:lpstr>转移支付说明</vt:lpstr>
      <vt:lpstr>债务情况说明</vt:lpstr>
      <vt:lpstr>'1-2全辖'!Print_Titles</vt:lpstr>
      <vt:lpstr>'1-4市本级'!Print_Titles</vt:lpstr>
      <vt:lpstr>'1-7转移支付分项目'!Print_Titles</vt:lpstr>
      <vt:lpstr>'2-2全辖基金'!Print_Titles</vt:lpstr>
      <vt:lpstr>'2-4市本级基金'!Print_Titles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2020-10-29T02:23:53Z</dcterms:modified>
</cp:coreProperties>
</file>